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15570" windowHeight="12240" activeTab="2"/>
  </bookViews>
  <sheets>
    <sheet name="Turno 5" sheetId="1" r:id="rId1"/>
    <sheet name="Turno 6" sheetId="2" r:id="rId2"/>
    <sheet name="Lunedi" sheetId="3" r:id="rId3"/>
  </sheets>
  <definedNames/>
  <calcPr fullCalcOnLoad="1"/>
</workbook>
</file>

<file path=xl/sharedStrings.xml><?xml version="1.0" encoding="utf-8"?>
<sst xmlns="http://schemas.openxmlformats.org/spreadsheetml/2006/main" count="323" uniqueCount="37">
  <si>
    <t>Taus</t>
  </si>
  <si>
    <t>Quarks</t>
  </si>
  <si>
    <t>Myons</t>
  </si>
  <si>
    <t>Electrons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</si>
  <si>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</si>
  <si>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</si>
  <si>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</si>
  <si>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</si>
  <si>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</si>
  <si>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</si>
  <si>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</si>
  <si>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</si>
  <si>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</si>
  <si>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</si>
  <si>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</si>
  <si>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</si>
  <si>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</si>
  <si>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</si>
  <si>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</si>
  <si>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</si>
  <si>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</si>
  <si>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</si>
  <si>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</si>
  <si>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</si>
  <si>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</si>
  <si>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</si>
  <si>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</si>
  <si>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</si>
  <si>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</si>
  <si>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</si>
  <si>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enable</t>
  </si>
  <si>
    <t>Group I</t>
  </si>
  <si>
    <t>Group II</t>
  </si>
  <si>
    <t>Group III</t>
  </si>
  <si>
    <t>Group IV</t>
  </si>
  <si>
    <t>TOTAL</t>
  </si>
  <si>
    <t>Statistiche totali del lunedì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</si>
</sst>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8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87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88" fontId="12" fillId="0" borderId="0" xfId="0" applyNumberFormat="1" applyFont="1" applyAlignment="1">
      <alignment horizontal="left"/>
    </xf>
    <xf numFmtId="1" fontId="1" fillId="34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3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53" zoomScaleNormal="53" zoomScalePageLayoutView="0" workbookViewId="0" topLeftCell="A1">
      <selection activeCell="I61" sqref="I61"/>
    </sheetView>
  </sheetViews>
  <sheetFormatPr defaultColWidth="11.57421875" defaultRowHeight="12.75"/>
  <cols>
    <col min="1" max="1" width="23.421875" style="0" customWidth="1"/>
    <col min="2" max="5" width="21.57421875" style="0" customWidth="1"/>
    <col min="6" max="6" width="17.7109375" style="0" customWidth="1"/>
    <col min="7" max="7" width="11.57421875" style="0" customWidth="1"/>
    <col min="8" max="8" width="23.421875" style="0" customWidth="1"/>
    <col min="9" max="12" width="21.57421875" style="0" customWidth="1"/>
    <col min="13" max="13" width="17.7109375" style="0" customWidth="1"/>
  </cols>
  <sheetData>
    <row r="1" spans="1:13" ht="18">
      <c r="A1" s="3" t="s">
        <v>31</v>
      </c>
      <c r="B1" s="1" t="s">
        <v>3</v>
      </c>
      <c r="C1" s="1" t="s">
        <v>2</v>
      </c>
      <c r="D1" s="1" t="s">
        <v>0</v>
      </c>
      <c r="E1" s="1" t="s">
        <v>1</v>
      </c>
      <c r="F1" s="19" t="s">
        <v>30</v>
      </c>
      <c r="H1" s="3" t="s">
        <v>33</v>
      </c>
      <c r="I1" s="1" t="s">
        <v>3</v>
      </c>
      <c r="J1" s="1" t="s">
        <v>2</v>
      </c>
      <c r="K1" s="1" t="s">
        <v>0</v>
      </c>
      <c r="L1" s="1" t="s">
        <v>1</v>
      </c>
      <c r="M1" s="19" t="s">
        <v>30</v>
      </c>
    </row>
    <row r="2" spans="1:13" ht="18">
      <c r="A2" s="3" t="s">
        <v>16</v>
      </c>
      <c r="B2" s="3">
        <v>7</v>
      </c>
      <c r="C2" s="3">
        <v>4</v>
      </c>
      <c r="D2" s="3">
        <v>6</v>
      </c>
      <c r="E2" s="3">
        <v>80</v>
      </c>
      <c r="F2" s="20">
        <v>1</v>
      </c>
      <c r="H2" s="3" t="s">
        <v>16</v>
      </c>
      <c r="I2" s="3">
        <v>6</v>
      </c>
      <c r="J2" s="3">
        <v>4</v>
      </c>
      <c r="K2" s="3">
        <v>5</v>
      </c>
      <c r="L2" s="3">
        <v>82</v>
      </c>
      <c r="M2" s="20">
        <v>1</v>
      </c>
    </row>
    <row r="3" spans="1:13" ht="18">
      <c r="A3" s="3" t="s">
        <v>17</v>
      </c>
      <c r="B3" s="3">
        <v>2</v>
      </c>
      <c r="C3" s="3">
        <v>3</v>
      </c>
      <c r="D3" s="3">
        <v>6</v>
      </c>
      <c r="E3" s="3">
        <v>87</v>
      </c>
      <c r="F3" s="20">
        <v>1</v>
      </c>
      <c r="H3" s="3" t="s">
        <v>17</v>
      </c>
      <c r="I3" s="3"/>
      <c r="J3" s="3"/>
      <c r="K3" s="3"/>
      <c r="L3" s="3"/>
      <c r="M3" s="20">
        <v>0</v>
      </c>
    </row>
    <row r="4" spans="1:13" ht="18">
      <c r="A4" s="3" t="s">
        <v>27</v>
      </c>
      <c r="B4" s="3">
        <v>3</v>
      </c>
      <c r="C4" s="3">
        <v>2</v>
      </c>
      <c r="D4" s="3">
        <v>4</v>
      </c>
      <c r="E4" s="3">
        <v>90</v>
      </c>
      <c r="F4" s="20">
        <v>1</v>
      </c>
      <c r="H4" s="3" t="s">
        <v>27</v>
      </c>
      <c r="I4" s="3"/>
      <c r="J4" s="3"/>
      <c r="K4" s="3"/>
      <c r="L4" s="3"/>
      <c r="M4" s="20">
        <v>0</v>
      </c>
    </row>
    <row r="5" spans="1:13" ht="18">
      <c r="A5" s="3" t="s">
        <v>26</v>
      </c>
      <c r="B5" s="3">
        <v>9</v>
      </c>
      <c r="C5" s="3">
        <v>1</v>
      </c>
      <c r="D5" s="3">
        <v>4</v>
      </c>
      <c r="E5" s="3">
        <v>85</v>
      </c>
      <c r="F5" s="20">
        <v>1</v>
      </c>
      <c r="H5" s="3" t="s">
        <v>26</v>
      </c>
      <c r="I5" s="3">
        <v>6</v>
      </c>
      <c r="J5" s="3">
        <v>4</v>
      </c>
      <c r="K5" s="3">
        <v>2</v>
      </c>
      <c r="L5" s="3">
        <v>87</v>
      </c>
      <c r="M5" s="20">
        <v>1</v>
      </c>
    </row>
    <row r="6" spans="1:13" ht="18">
      <c r="A6" s="3" t="s">
        <v>25</v>
      </c>
      <c r="B6" s="3">
        <v>4</v>
      </c>
      <c r="C6" s="3">
        <v>4</v>
      </c>
      <c r="D6" s="3">
        <v>5</v>
      </c>
      <c r="E6" s="3">
        <v>87</v>
      </c>
      <c r="F6" s="20">
        <v>1</v>
      </c>
      <c r="H6" s="3" t="s">
        <v>25</v>
      </c>
      <c r="I6" s="3">
        <v>4</v>
      </c>
      <c r="J6" s="3">
        <v>5</v>
      </c>
      <c r="K6" s="3">
        <v>3</v>
      </c>
      <c r="L6" s="3">
        <v>88</v>
      </c>
      <c r="M6" s="20">
        <v>1</v>
      </c>
    </row>
    <row r="7" spans="1:13" ht="18">
      <c r="A7" s="3" t="s">
        <v>24</v>
      </c>
      <c r="B7" s="3">
        <v>4</v>
      </c>
      <c r="C7" s="3">
        <v>7</v>
      </c>
      <c r="D7" s="3">
        <v>5</v>
      </c>
      <c r="E7" s="3">
        <v>84</v>
      </c>
      <c r="F7" s="20">
        <v>1</v>
      </c>
      <c r="H7" s="3" t="s">
        <v>24</v>
      </c>
      <c r="I7" s="3"/>
      <c r="J7" s="3"/>
      <c r="K7" s="3"/>
      <c r="L7" s="3"/>
      <c r="M7" s="20">
        <v>0</v>
      </c>
    </row>
    <row r="8" spans="1:13" ht="18">
      <c r="A8" s="3" t="s">
        <v>23</v>
      </c>
      <c r="B8" s="3">
        <v>7</v>
      </c>
      <c r="C8" s="3">
        <v>5</v>
      </c>
      <c r="D8" s="3">
        <v>6</v>
      </c>
      <c r="E8" s="3">
        <v>82</v>
      </c>
      <c r="F8" s="20">
        <v>1</v>
      </c>
      <c r="H8" s="3" t="s">
        <v>23</v>
      </c>
      <c r="I8" s="3"/>
      <c r="J8" s="3"/>
      <c r="K8" s="3"/>
      <c r="L8" s="3"/>
      <c r="M8" s="20">
        <v>0</v>
      </c>
    </row>
    <row r="9" spans="1:13" ht="18">
      <c r="A9" s="3" t="s">
        <v>22</v>
      </c>
      <c r="B9" s="3">
        <v>4</v>
      </c>
      <c r="C9" s="3">
        <v>3</v>
      </c>
      <c r="D9" s="3">
        <v>8</v>
      </c>
      <c r="E9" s="3">
        <v>85</v>
      </c>
      <c r="F9" s="20">
        <v>1</v>
      </c>
      <c r="H9" s="3" t="s">
        <v>22</v>
      </c>
      <c r="I9" s="3">
        <v>7</v>
      </c>
      <c r="J9" s="3">
        <v>2</v>
      </c>
      <c r="K9" s="3">
        <v>3</v>
      </c>
      <c r="L9" s="3">
        <v>88</v>
      </c>
      <c r="M9" s="20">
        <v>1</v>
      </c>
    </row>
    <row r="10" spans="1:13" ht="18">
      <c r="A10" s="3" t="s">
        <v>21</v>
      </c>
      <c r="B10" s="3">
        <v>3</v>
      </c>
      <c r="C10" s="3">
        <v>7</v>
      </c>
      <c r="D10" s="3">
        <v>3</v>
      </c>
      <c r="E10" s="3">
        <v>87</v>
      </c>
      <c r="F10" s="20">
        <v>1</v>
      </c>
      <c r="H10" s="3" t="s">
        <v>21</v>
      </c>
      <c r="I10" s="3">
        <v>4</v>
      </c>
      <c r="J10" s="3">
        <v>4</v>
      </c>
      <c r="K10" s="3">
        <v>3</v>
      </c>
      <c r="L10" s="3">
        <v>89</v>
      </c>
      <c r="M10" s="20">
        <v>1</v>
      </c>
    </row>
    <row r="11" spans="1:13" ht="18">
      <c r="A11" s="3" t="s">
        <v>28</v>
      </c>
      <c r="B11" s="3">
        <v>5</v>
      </c>
      <c r="C11" s="3">
        <v>3</v>
      </c>
      <c r="D11" s="3">
        <v>7</v>
      </c>
      <c r="E11" s="3">
        <v>85</v>
      </c>
      <c r="F11" s="20">
        <v>1</v>
      </c>
      <c r="H11" s="3" t="s">
        <v>28</v>
      </c>
      <c r="I11" s="3">
        <v>7</v>
      </c>
      <c r="J11" s="3">
        <v>3</v>
      </c>
      <c r="K11" s="3">
        <v>8</v>
      </c>
      <c r="L11" s="3">
        <v>82</v>
      </c>
      <c r="M11" s="20">
        <v>1</v>
      </c>
    </row>
    <row r="12" spans="1:12" ht="18">
      <c r="A12" s="3" t="s">
        <v>20</v>
      </c>
      <c r="B12" s="3"/>
      <c r="C12" s="3"/>
      <c r="D12" s="3"/>
      <c r="E12" s="3"/>
      <c r="H12" s="3" t="s">
        <v>20</v>
      </c>
      <c r="I12" s="3"/>
      <c r="J12" s="3"/>
      <c r="K12" s="3"/>
      <c r="L12" s="3"/>
    </row>
    <row r="13" spans="1:12" ht="18">
      <c r="A13" s="3" t="s">
        <v>4</v>
      </c>
      <c r="B13" s="3" t="s">
        <v>15</v>
      </c>
      <c r="C13" s="3" t="s">
        <v>5</v>
      </c>
      <c r="D13" s="3" t="s">
        <v>6</v>
      </c>
      <c r="E13" s="3" t="s">
        <v>7</v>
      </c>
      <c r="H13" s="3" t="s">
        <v>4</v>
      </c>
      <c r="I13" s="3" t="s">
        <v>15</v>
      </c>
      <c r="J13" s="3" t="s">
        <v>5</v>
      </c>
      <c r="K13" s="3" t="s">
        <v>6</v>
      </c>
      <c r="L13" s="3" t="s">
        <v>7</v>
      </c>
    </row>
    <row r="14" spans="1:12" ht="18">
      <c r="A14" s="28">
        <f>SUM(B14:E14)</f>
        <v>993</v>
      </c>
      <c r="B14" s="18">
        <f>SUM(B2:B12)</f>
        <v>48</v>
      </c>
      <c r="C14" s="18">
        <f>SUM(C2:C12)</f>
        <v>39</v>
      </c>
      <c r="D14" s="18">
        <f>SUM(D2:D12)</f>
        <v>54</v>
      </c>
      <c r="E14" s="18">
        <f>SUM(E2:E12)</f>
        <v>852</v>
      </c>
      <c r="H14" s="28">
        <f>SUM(I14:L14)</f>
        <v>596</v>
      </c>
      <c r="I14" s="18">
        <f>SUM(I2:I12)</f>
        <v>34</v>
      </c>
      <c r="J14" s="18">
        <f>SUM(J2:J12)</f>
        <v>22</v>
      </c>
      <c r="K14" s="18">
        <f>SUM(K2:K12)</f>
        <v>24</v>
      </c>
      <c r="L14" s="18">
        <f>SUM(L2:L12)</f>
        <v>516</v>
      </c>
    </row>
    <row r="15" spans="1:13" ht="18">
      <c r="A15" s="25" t="s">
        <v>8</v>
      </c>
      <c r="B15" s="26">
        <f>SQRT(B14)</f>
        <v>6.928203230275509</v>
      </c>
      <c r="C15" s="26">
        <f>SQRT(C14)</f>
        <v>6.244997998398398</v>
      </c>
      <c r="D15" s="26">
        <f>SQRT(D14)</f>
        <v>7.3484692283495345</v>
      </c>
      <c r="E15" s="26">
        <f>SQRT(E14)</f>
        <v>29.189039038652847</v>
      </c>
      <c r="F15" s="2"/>
      <c r="H15" s="25" t="s">
        <v>8</v>
      </c>
      <c r="I15" s="26">
        <f>SQRT(I14)</f>
        <v>5.830951894845301</v>
      </c>
      <c r="J15" s="26">
        <f>SQRT(J14)</f>
        <v>4.69041575982343</v>
      </c>
      <c r="K15" s="26">
        <f>SQRT(K14)</f>
        <v>4.898979485566356</v>
      </c>
      <c r="L15" s="26">
        <f>SQRT(L14)</f>
        <v>22.715633383201094</v>
      </c>
      <c r="M15" s="2"/>
    </row>
    <row r="16" spans="1:13" ht="18.75">
      <c r="A16" s="16"/>
      <c r="B16" s="17"/>
      <c r="C16" s="17"/>
      <c r="D16" s="17"/>
      <c r="E16" s="17"/>
      <c r="F16" s="2"/>
      <c r="H16" s="16"/>
      <c r="I16" s="17"/>
      <c r="J16" s="17"/>
      <c r="K16" s="17"/>
      <c r="L16" s="17"/>
      <c r="M16" s="2"/>
    </row>
    <row r="17" spans="1:13" ht="18">
      <c r="A17" s="4" t="s">
        <v>19</v>
      </c>
      <c r="B17" s="4" t="s">
        <v>12</v>
      </c>
      <c r="C17" s="5" t="s">
        <v>13</v>
      </c>
      <c r="D17" s="5" t="s">
        <v>14</v>
      </c>
      <c r="E17" s="4" t="s">
        <v>29</v>
      </c>
      <c r="F17" s="4" t="s">
        <v>18</v>
      </c>
      <c r="H17" s="4" t="s">
        <v>19</v>
      </c>
      <c r="I17" s="4" t="s">
        <v>12</v>
      </c>
      <c r="J17" s="5" t="s">
        <v>13</v>
      </c>
      <c r="K17" s="5" t="s">
        <v>14</v>
      </c>
      <c r="L17" s="4" t="s">
        <v>29</v>
      </c>
      <c r="M17" s="4" t="s">
        <v>18</v>
      </c>
    </row>
    <row r="18" spans="1:13" ht="18">
      <c r="A18" s="4"/>
      <c r="B18" s="6">
        <f>B14/A14</f>
        <v>0.04833836858006042</v>
      </c>
      <c r="C18" s="6">
        <f>C14/A14</f>
        <v>0.03927492447129909</v>
      </c>
      <c r="D18" s="6">
        <f>D14/A14</f>
        <v>0.054380664652567974</v>
      </c>
      <c r="E18" s="6">
        <f>E14/A14</f>
        <v>0.8580060422960725</v>
      </c>
      <c r="F18" s="15">
        <f>3*E14/(B14+C14+D14)</f>
        <v>18.127659574468087</v>
      </c>
      <c r="H18" s="4"/>
      <c r="I18" s="6">
        <f>I14/H14</f>
        <v>0.05704697986577181</v>
      </c>
      <c r="J18" s="6">
        <f>J14/H14</f>
        <v>0.03691275167785235</v>
      </c>
      <c r="K18" s="6">
        <f>K14/H14</f>
        <v>0.040268456375838924</v>
      </c>
      <c r="L18" s="6">
        <f>L14/H14</f>
        <v>0.8657718120805369</v>
      </c>
      <c r="M18" s="15">
        <f>3*L14/(I14+J14+K14)</f>
        <v>19.35</v>
      </c>
    </row>
    <row r="19" spans="1:13" ht="18">
      <c r="A19" s="22" t="s">
        <v>8</v>
      </c>
      <c r="B19" s="23">
        <f>SQRT(B18*(1-B18)/A14)</f>
        <v>0.006806324490839447</v>
      </c>
      <c r="C19" s="23">
        <f>SQRT(C18*(1-C18)/A14)</f>
        <v>0.006164283699977599</v>
      </c>
      <c r="D19" s="23">
        <f>SQRT(D18*(1-D18)/A14)</f>
        <v>0.007196242723103611</v>
      </c>
      <c r="E19" s="23">
        <f>SQRT(E18*(1-E18)/A14)</f>
        <v>0.011076574706564913</v>
      </c>
      <c r="F19" s="24">
        <f>3*SQRT(SUMSQ(B19:D19))/POWER(SUM(B18:D18),2)</f>
        <v>1.7359096253088337</v>
      </c>
      <c r="H19" s="22" t="s">
        <v>8</v>
      </c>
      <c r="I19" s="23">
        <f>SQRT(I18*(1-I18)/H14)</f>
        <v>0.009500319842193202</v>
      </c>
      <c r="J19" s="23">
        <f>SQRT(J18*(1-J18)/H14)</f>
        <v>0.007723210946091102</v>
      </c>
      <c r="K19" s="23">
        <f>SQRT(K18*(1-K18)/H14)</f>
        <v>0.008052565121030256</v>
      </c>
      <c r="L19" s="23">
        <f>SQRT(L18*(1-L18)/H14)</f>
        <v>0.013963698230315496</v>
      </c>
      <c r="M19" s="24">
        <f>3*SQRT(SUMSQ(I19:K19))/POWER(SUM(I18:K18),2)</f>
        <v>2.440047226745827</v>
      </c>
    </row>
    <row r="20" spans="1:11" ht="18">
      <c r="A20" s="3"/>
      <c r="B20" s="3"/>
      <c r="C20" s="3"/>
      <c r="D20" s="3"/>
      <c r="H20" s="3"/>
      <c r="I20" s="3"/>
      <c r="J20" s="3"/>
      <c r="K20" s="3"/>
    </row>
    <row r="21" spans="1:13" ht="18">
      <c r="A21" s="3" t="s">
        <v>32</v>
      </c>
      <c r="B21" s="1" t="s">
        <v>3</v>
      </c>
      <c r="C21" s="1" t="s">
        <v>2</v>
      </c>
      <c r="D21" s="1" t="s">
        <v>0</v>
      </c>
      <c r="E21" s="1" t="s">
        <v>1</v>
      </c>
      <c r="F21" s="19" t="s">
        <v>30</v>
      </c>
      <c r="H21" s="3" t="s">
        <v>34</v>
      </c>
      <c r="I21" s="1" t="s">
        <v>3</v>
      </c>
      <c r="J21" s="1" t="s">
        <v>2</v>
      </c>
      <c r="K21" s="1" t="s">
        <v>0</v>
      </c>
      <c r="L21" s="1" t="s">
        <v>1</v>
      </c>
      <c r="M21" s="19" t="s">
        <v>30</v>
      </c>
    </row>
    <row r="22" spans="1:13" ht="18">
      <c r="A22" s="3" t="s">
        <v>16</v>
      </c>
      <c r="B22" s="3"/>
      <c r="C22" s="3"/>
      <c r="D22" s="3"/>
      <c r="E22" s="3"/>
      <c r="F22" s="20">
        <v>0</v>
      </c>
      <c r="H22" s="3" t="s">
        <v>16</v>
      </c>
      <c r="I22" s="3"/>
      <c r="J22" s="3"/>
      <c r="K22" s="3"/>
      <c r="L22" s="3"/>
      <c r="M22" s="20">
        <v>0</v>
      </c>
    </row>
    <row r="23" spans="1:13" ht="18">
      <c r="A23" s="3" t="s">
        <v>17</v>
      </c>
      <c r="B23" s="3"/>
      <c r="C23" s="3"/>
      <c r="D23" s="3"/>
      <c r="E23" s="3"/>
      <c r="F23" s="20">
        <v>0</v>
      </c>
      <c r="H23" s="3" t="s">
        <v>17</v>
      </c>
      <c r="I23" s="3"/>
      <c r="J23" s="3"/>
      <c r="K23" s="3"/>
      <c r="L23" s="3"/>
      <c r="M23" s="20">
        <v>0</v>
      </c>
    </row>
    <row r="24" spans="1:13" ht="18">
      <c r="A24" s="3" t="s">
        <v>27</v>
      </c>
      <c r="B24" s="3"/>
      <c r="C24" s="3"/>
      <c r="D24" s="3"/>
      <c r="E24" s="3"/>
      <c r="F24" s="20">
        <v>0</v>
      </c>
      <c r="H24" s="3" t="s">
        <v>27</v>
      </c>
      <c r="I24" s="3"/>
      <c r="J24" s="3"/>
      <c r="K24" s="3"/>
      <c r="L24" s="3"/>
      <c r="M24" s="20">
        <v>0</v>
      </c>
    </row>
    <row r="25" spans="1:13" ht="18">
      <c r="A25" s="3" t="s">
        <v>26</v>
      </c>
      <c r="B25" s="3"/>
      <c r="C25" s="3"/>
      <c r="D25" s="3"/>
      <c r="E25" s="3"/>
      <c r="F25" s="20">
        <v>0</v>
      </c>
      <c r="H25" s="3" t="s">
        <v>26</v>
      </c>
      <c r="I25" s="3"/>
      <c r="J25" s="3"/>
      <c r="K25" s="3"/>
      <c r="L25" s="3"/>
      <c r="M25" s="20">
        <v>0</v>
      </c>
    </row>
    <row r="26" spans="1:13" ht="18">
      <c r="A26" s="3" t="s">
        <v>25</v>
      </c>
      <c r="B26" s="3">
        <v>4</v>
      </c>
      <c r="C26" s="3">
        <v>3</v>
      </c>
      <c r="D26" s="3">
        <v>2</v>
      </c>
      <c r="E26" s="3">
        <v>87</v>
      </c>
      <c r="F26" s="20">
        <v>1</v>
      </c>
      <c r="H26" s="3" t="s">
        <v>25</v>
      </c>
      <c r="I26" s="3"/>
      <c r="J26" s="3"/>
      <c r="K26" s="3"/>
      <c r="L26" s="3"/>
      <c r="M26" s="20">
        <v>0</v>
      </c>
    </row>
    <row r="27" spans="1:13" ht="18">
      <c r="A27" s="3" t="s">
        <v>24</v>
      </c>
      <c r="B27" s="3"/>
      <c r="C27" s="3"/>
      <c r="D27" s="3"/>
      <c r="E27" s="3"/>
      <c r="F27" s="20">
        <v>0</v>
      </c>
      <c r="H27" s="3" t="s">
        <v>24</v>
      </c>
      <c r="I27" s="3"/>
      <c r="J27" s="3"/>
      <c r="K27" s="3"/>
      <c r="L27" s="3"/>
      <c r="M27" s="20">
        <v>0</v>
      </c>
    </row>
    <row r="28" spans="1:13" ht="18">
      <c r="A28" s="3" t="s">
        <v>23</v>
      </c>
      <c r="B28" s="3"/>
      <c r="C28" s="3"/>
      <c r="D28" s="3"/>
      <c r="E28" s="3"/>
      <c r="F28" s="20">
        <v>0</v>
      </c>
      <c r="H28" s="3" t="s">
        <v>23</v>
      </c>
      <c r="I28" s="3"/>
      <c r="J28" s="3"/>
      <c r="K28" s="3"/>
      <c r="L28" s="3"/>
      <c r="M28" s="20">
        <v>0</v>
      </c>
    </row>
    <row r="29" spans="1:13" ht="18">
      <c r="A29" s="3" t="s">
        <v>22</v>
      </c>
      <c r="B29" s="3"/>
      <c r="C29" s="3"/>
      <c r="D29" s="3"/>
      <c r="E29" s="3"/>
      <c r="F29" s="20">
        <v>0</v>
      </c>
      <c r="H29" s="3" t="s">
        <v>22</v>
      </c>
      <c r="I29" s="3"/>
      <c r="J29" s="3"/>
      <c r="K29" s="3"/>
      <c r="L29" s="3"/>
      <c r="M29" s="20">
        <v>0</v>
      </c>
    </row>
    <row r="30" spans="1:13" ht="18">
      <c r="A30" s="3" t="s">
        <v>21</v>
      </c>
      <c r="B30" s="3"/>
      <c r="C30" s="3"/>
      <c r="D30" s="3"/>
      <c r="E30" s="3"/>
      <c r="F30" s="20">
        <v>0</v>
      </c>
      <c r="H30" s="3" t="s">
        <v>21</v>
      </c>
      <c r="I30" s="3"/>
      <c r="J30" s="3"/>
      <c r="K30" s="3"/>
      <c r="L30" s="3"/>
      <c r="M30" s="20">
        <v>0</v>
      </c>
    </row>
    <row r="31" spans="1:13" ht="18">
      <c r="A31" s="3" t="s">
        <v>28</v>
      </c>
      <c r="B31" s="3"/>
      <c r="C31" s="3"/>
      <c r="D31" s="3"/>
      <c r="E31" s="3"/>
      <c r="F31" s="20">
        <v>0</v>
      </c>
      <c r="H31" s="3" t="s">
        <v>28</v>
      </c>
      <c r="I31" s="3"/>
      <c r="J31" s="3"/>
      <c r="K31" s="3"/>
      <c r="L31" s="3"/>
      <c r="M31" s="20">
        <v>0</v>
      </c>
    </row>
    <row r="32" spans="1:12" ht="18">
      <c r="A32" s="3" t="s">
        <v>20</v>
      </c>
      <c r="B32" s="3"/>
      <c r="C32" s="3"/>
      <c r="D32" s="3"/>
      <c r="E32" s="3"/>
      <c r="H32" s="3" t="s">
        <v>20</v>
      </c>
      <c r="I32" s="3"/>
      <c r="J32" s="3"/>
      <c r="K32" s="3"/>
      <c r="L32" s="3"/>
    </row>
    <row r="33" spans="1:12" ht="18">
      <c r="A33" s="3" t="s">
        <v>4</v>
      </c>
      <c r="B33" s="3" t="s">
        <v>15</v>
      </c>
      <c r="C33" s="3" t="s">
        <v>5</v>
      </c>
      <c r="D33" s="3" t="s">
        <v>6</v>
      </c>
      <c r="E33" s="3" t="s">
        <v>7</v>
      </c>
      <c r="H33" s="3" t="s">
        <v>4</v>
      </c>
      <c r="I33" s="3" t="s">
        <v>15</v>
      </c>
      <c r="J33" s="3" t="s">
        <v>5</v>
      </c>
      <c r="K33" s="3" t="s">
        <v>6</v>
      </c>
      <c r="L33" s="3" t="s">
        <v>7</v>
      </c>
    </row>
    <row r="34" spans="1:12" ht="18">
      <c r="A34" s="28">
        <f>SUM(B34:E34)</f>
        <v>96</v>
      </c>
      <c r="B34" s="18">
        <f>SUM(B22:B32)</f>
        <v>4</v>
      </c>
      <c r="C34" s="18">
        <f>SUM(C22:C32)</f>
        <v>3</v>
      </c>
      <c r="D34" s="18">
        <f>SUM(D22:D32)</f>
        <v>2</v>
      </c>
      <c r="E34" s="18">
        <f>SUM(E22:E32)</f>
        <v>87</v>
      </c>
      <c r="H34" s="28">
        <f>SUM(I34:L34)</f>
        <v>0</v>
      </c>
      <c r="I34" s="18">
        <f>SUM(I22:I32)</f>
        <v>0</v>
      </c>
      <c r="J34" s="18">
        <f>SUM(J22:J32)</f>
        <v>0</v>
      </c>
      <c r="K34" s="18">
        <f>SUM(K22:K32)</f>
        <v>0</v>
      </c>
      <c r="L34" s="18">
        <f>SUM(L22:L32)</f>
        <v>0</v>
      </c>
    </row>
    <row r="35" spans="1:13" ht="18">
      <c r="A35" s="25" t="s">
        <v>8</v>
      </c>
      <c r="B35" s="26">
        <f>SQRT(B34)</f>
        <v>2</v>
      </c>
      <c r="C35" s="26">
        <f>SQRT(C34)</f>
        <v>1.7320508075688772</v>
      </c>
      <c r="D35" s="26">
        <f>SQRT(D34)</f>
        <v>1.4142135623730951</v>
      </c>
      <c r="E35" s="26">
        <f>SQRT(E34)</f>
        <v>9.327379053088816</v>
      </c>
      <c r="F35" s="2"/>
      <c r="H35" s="25" t="s">
        <v>8</v>
      </c>
      <c r="I35" s="26">
        <f>SQRT(I34)</f>
        <v>0</v>
      </c>
      <c r="J35" s="26">
        <f>SQRT(J34)</f>
        <v>0</v>
      </c>
      <c r="K35" s="26">
        <f>SQRT(K34)</f>
        <v>0</v>
      </c>
      <c r="L35" s="26">
        <f>SQRT(L34)</f>
        <v>0</v>
      </c>
      <c r="M35" s="2"/>
    </row>
    <row r="36" spans="1:13" ht="18.75">
      <c r="A36" s="16"/>
      <c r="B36" s="17"/>
      <c r="C36" s="17"/>
      <c r="D36" s="17"/>
      <c r="E36" s="17"/>
      <c r="F36" s="2"/>
      <c r="H36" s="16"/>
      <c r="I36" s="17"/>
      <c r="J36" s="17"/>
      <c r="K36" s="17"/>
      <c r="L36" s="17"/>
      <c r="M36" s="2"/>
    </row>
    <row r="37" spans="1:13" ht="18">
      <c r="A37" s="4" t="s">
        <v>19</v>
      </c>
      <c r="B37" s="4" t="s">
        <v>12</v>
      </c>
      <c r="C37" s="5" t="s">
        <v>13</v>
      </c>
      <c r="D37" s="5" t="s">
        <v>14</v>
      </c>
      <c r="E37" s="4" t="s">
        <v>29</v>
      </c>
      <c r="F37" s="4" t="s">
        <v>18</v>
      </c>
      <c r="H37" s="4" t="s">
        <v>19</v>
      </c>
      <c r="I37" s="4" t="s">
        <v>12</v>
      </c>
      <c r="J37" s="5" t="s">
        <v>13</v>
      </c>
      <c r="K37" s="5" t="s">
        <v>14</v>
      </c>
      <c r="L37" s="4" t="s">
        <v>29</v>
      </c>
      <c r="M37" s="4" t="s">
        <v>18</v>
      </c>
    </row>
    <row r="38" spans="1:13" ht="18">
      <c r="A38" s="4"/>
      <c r="B38" s="6">
        <f>B34/A34</f>
        <v>0.041666666666666664</v>
      </c>
      <c r="C38" s="6">
        <f>C34/A34</f>
        <v>0.03125</v>
      </c>
      <c r="D38" s="6">
        <f>D34/A34</f>
        <v>0.020833333333333332</v>
      </c>
      <c r="E38" s="6">
        <f>E34/A34</f>
        <v>0.90625</v>
      </c>
      <c r="F38" s="15">
        <f>3*E34/(B34+C34+D34)</f>
        <v>29</v>
      </c>
      <c r="H38" s="4"/>
      <c r="I38" s="6" t="e">
        <f>I34/H34</f>
        <v>#DIV/0!</v>
      </c>
      <c r="J38" s="6" t="e">
        <f>J34/H34</f>
        <v>#DIV/0!</v>
      </c>
      <c r="K38" s="6" t="e">
        <f>K34/H34</f>
        <v>#DIV/0!</v>
      </c>
      <c r="L38" s="6" t="e">
        <f>L34/H34</f>
        <v>#DIV/0!</v>
      </c>
      <c r="M38" s="15" t="e">
        <f>3*L34/(I34+J34+K34)</f>
        <v>#DIV/0!</v>
      </c>
    </row>
    <row r="39" spans="1:13" ht="18">
      <c r="A39" s="22" t="s">
        <v>8</v>
      </c>
      <c r="B39" s="23">
        <f>SQRT(B38*(1-B38)/A34)</f>
        <v>0.020394687716095018</v>
      </c>
      <c r="C39" s="23">
        <f>SQRT(C38*(1-C38)/A34)</f>
        <v>0.017758049084617</v>
      </c>
      <c r="D39" s="23">
        <f>SQRT(D38*(1-D38)/A34)</f>
        <v>0.014577131617835646</v>
      </c>
      <c r="E39" s="23">
        <f>SQRT(E38*(1-E38)/A34)</f>
        <v>0.029749113694780893</v>
      </c>
      <c r="F39" s="24">
        <f>3*SQRT(SUMSQ(B39:D39))/POWER(SUM(B38:D38),2)</f>
        <v>10.486126440999344</v>
      </c>
      <c r="H39" s="22" t="s">
        <v>8</v>
      </c>
      <c r="I39" s="23" t="e">
        <f>SQRT(I38*(1-I38)/H34)</f>
        <v>#DIV/0!</v>
      </c>
      <c r="J39" s="23" t="e">
        <f>SQRT(J38*(1-J38)/H34)</f>
        <v>#DIV/0!</v>
      </c>
      <c r="K39" s="23" t="e">
        <f>SQRT(K38*(1-K38)/H34)</f>
        <v>#DIV/0!</v>
      </c>
      <c r="L39" s="23" t="e">
        <f>SQRT(L38*(1-L38)/H34)</f>
        <v>#DIV/0!</v>
      </c>
      <c r="M39" s="24" t="e">
        <f>3*SQRT(SUMSQ(I39:K39))/POWER(SUM(I38:K38),2)</f>
        <v>#DIV/0!</v>
      </c>
    </row>
    <row r="41" spans="1:5" ht="18">
      <c r="A41" s="3" t="s">
        <v>35</v>
      </c>
      <c r="B41" s="1" t="s">
        <v>3</v>
      </c>
      <c r="C41" s="1" t="s">
        <v>2</v>
      </c>
      <c r="D41" s="1" t="s">
        <v>0</v>
      </c>
      <c r="E41" s="1" t="s">
        <v>1</v>
      </c>
    </row>
    <row r="42" spans="1:5" ht="18">
      <c r="A42" s="3" t="s">
        <v>16</v>
      </c>
      <c r="B42" s="21">
        <f>SUM(B2*$F2,I2*$M2,B22*$F22,I22*$M22)/($F2+$M2+$F22+$M22)</f>
        <v>6.5</v>
      </c>
      <c r="C42" s="21">
        <f aca="true" t="shared" si="0" ref="C42:E51">SUM(C2*$F2,J2*$M2,C22*$F22,J22*$M22)/($F2+$M2+$F22+$M22)</f>
        <v>4</v>
      </c>
      <c r="D42" s="21">
        <f t="shared" si="0"/>
        <v>5.5</v>
      </c>
      <c r="E42" s="21">
        <f t="shared" si="0"/>
        <v>81</v>
      </c>
    </row>
    <row r="43" spans="1:5" ht="18">
      <c r="A43" s="3" t="s">
        <v>17</v>
      </c>
      <c r="B43" s="21">
        <f aca="true" t="shared" si="1" ref="B43:B51">SUM(B3*$F3,I3*$M3,B23*$F23,I23*$M23)/($F3+$M3+$F23+$M23)</f>
        <v>2</v>
      </c>
      <c r="C43" s="21">
        <f t="shared" si="0"/>
        <v>3</v>
      </c>
      <c r="D43" s="21">
        <f t="shared" si="0"/>
        <v>6</v>
      </c>
      <c r="E43" s="21">
        <f t="shared" si="0"/>
        <v>87</v>
      </c>
    </row>
    <row r="44" spans="1:5" ht="18">
      <c r="A44" s="3" t="s">
        <v>27</v>
      </c>
      <c r="B44" s="21">
        <f t="shared" si="1"/>
        <v>3</v>
      </c>
      <c r="C44" s="21">
        <f t="shared" si="0"/>
        <v>2</v>
      </c>
      <c r="D44" s="21">
        <f t="shared" si="0"/>
        <v>4</v>
      </c>
      <c r="E44" s="21">
        <f t="shared" si="0"/>
        <v>90</v>
      </c>
    </row>
    <row r="45" spans="1:5" ht="18">
      <c r="A45" s="3" t="s">
        <v>26</v>
      </c>
      <c r="B45" s="21">
        <f t="shared" si="1"/>
        <v>7.5</v>
      </c>
      <c r="C45" s="21">
        <f t="shared" si="0"/>
        <v>2.5</v>
      </c>
      <c r="D45" s="21">
        <f t="shared" si="0"/>
        <v>3</v>
      </c>
      <c r="E45" s="21">
        <f t="shared" si="0"/>
        <v>86</v>
      </c>
    </row>
    <row r="46" spans="1:5" ht="18">
      <c r="A46" s="3" t="s">
        <v>25</v>
      </c>
      <c r="B46" s="21">
        <f t="shared" si="1"/>
        <v>4</v>
      </c>
      <c r="C46" s="21">
        <f t="shared" si="0"/>
        <v>4</v>
      </c>
      <c r="D46" s="21">
        <f t="shared" si="0"/>
        <v>3.3333333333333335</v>
      </c>
      <c r="E46" s="21">
        <f t="shared" si="0"/>
        <v>87.33333333333333</v>
      </c>
    </row>
    <row r="47" spans="1:5" ht="18">
      <c r="A47" s="3" t="s">
        <v>24</v>
      </c>
      <c r="B47" s="21">
        <f t="shared" si="1"/>
        <v>4</v>
      </c>
      <c r="C47" s="21">
        <f t="shared" si="0"/>
        <v>7</v>
      </c>
      <c r="D47" s="21">
        <f t="shared" si="0"/>
        <v>5</v>
      </c>
      <c r="E47" s="21">
        <f t="shared" si="0"/>
        <v>84</v>
      </c>
    </row>
    <row r="48" spans="1:5" ht="18">
      <c r="A48" s="3" t="s">
        <v>23</v>
      </c>
      <c r="B48" s="21">
        <f t="shared" si="1"/>
        <v>7</v>
      </c>
      <c r="C48" s="21">
        <f t="shared" si="0"/>
        <v>5</v>
      </c>
      <c r="D48" s="21">
        <f t="shared" si="0"/>
        <v>6</v>
      </c>
      <c r="E48" s="21">
        <f t="shared" si="0"/>
        <v>82</v>
      </c>
    </row>
    <row r="49" spans="1:5" ht="18">
      <c r="A49" s="3" t="s">
        <v>22</v>
      </c>
      <c r="B49" s="21">
        <f t="shared" si="1"/>
        <v>5.5</v>
      </c>
      <c r="C49" s="21">
        <f t="shared" si="0"/>
        <v>2.5</v>
      </c>
      <c r="D49" s="21">
        <f t="shared" si="0"/>
        <v>5.5</v>
      </c>
      <c r="E49" s="21">
        <f t="shared" si="0"/>
        <v>86.5</v>
      </c>
    </row>
    <row r="50" spans="1:5" ht="18">
      <c r="A50" s="3" t="s">
        <v>21</v>
      </c>
      <c r="B50" s="21">
        <f t="shared" si="1"/>
        <v>3.5</v>
      </c>
      <c r="C50" s="21">
        <f t="shared" si="0"/>
        <v>5.5</v>
      </c>
      <c r="D50" s="21">
        <f t="shared" si="0"/>
        <v>3</v>
      </c>
      <c r="E50" s="21">
        <f t="shared" si="0"/>
        <v>88</v>
      </c>
    </row>
    <row r="51" spans="1:5" ht="18">
      <c r="A51" s="3" t="s">
        <v>28</v>
      </c>
      <c r="B51" s="21">
        <f t="shared" si="1"/>
        <v>6</v>
      </c>
      <c r="C51" s="21">
        <f t="shared" si="0"/>
        <v>3</v>
      </c>
      <c r="D51" s="21">
        <f t="shared" si="0"/>
        <v>7.5</v>
      </c>
      <c r="E51" s="21">
        <f t="shared" si="0"/>
        <v>83.5</v>
      </c>
    </row>
    <row r="52" spans="1:5" ht="18">
      <c r="A52" s="3" t="s">
        <v>20</v>
      </c>
      <c r="B52" s="3"/>
      <c r="C52" s="3"/>
      <c r="D52" s="3"/>
      <c r="E52" s="3"/>
    </row>
    <row r="53" spans="1:5" ht="18">
      <c r="A53" s="3" t="s">
        <v>20</v>
      </c>
      <c r="B53" s="3"/>
      <c r="C53" s="3"/>
      <c r="D53" s="3"/>
      <c r="E53" s="3"/>
    </row>
    <row r="54" spans="1:5" ht="18">
      <c r="A54" s="3" t="s">
        <v>4</v>
      </c>
      <c r="B54" s="3" t="s">
        <v>15</v>
      </c>
      <c r="C54" s="3" t="s">
        <v>5</v>
      </c>
      <c r="D54" s="3" t="s">
        <v>6</v>
      </c>
      <c r="E54" s="3" t="s">
        <v>7</v>
      </c>
    </row>
    <row r="55" spans="1:5" ht="18">
      <c r="A55" s="28">
        <f>SUM(B55:E55)</f>
        <v>991.6666666666665</v>
      </c>
      <c r="B55" s="27">
        <f>SUM(B42:B53)</f>
        <v>49</v>
      </c>
      <c r="C55" s="27">
        <f>SUM(C42:C53)</f>
        <v>38.5</v>
      </c>
      <c r="D55" s="27">
        <f>SUM(D42:D53)</f>
        <v>48.83333333333333</v>
      </c>
      <c r="E55" s="27">
        <f>SUM(E42:E53)</f>
        <v>855.3333333333333</v>
      </c>
    </row>
    <row r="56" spans="1:6" ht="18">
      <c r="A56" s="25" t="s">
        <v>8</v>
      </c>
      <c r="B56" s="26">
        <f>SQRT(B55)</f>
        <v>7</v>
      </c>
      <c r="C56" s="26">
        <f>SQRT(C55)</f>
        <v>6.2048368229954285</v>
      </c>
      <c r="D56" s="26">
        <f>SQRT(D55)</f>
        <v>6.988085097745542</v>
      </c>
      <c r="E56" s="26">
        <f>SQRT(E55)</f>
        <v>29.24608235872513</v>
      </c>
      <c r="F56" s="2"/>
    </row>
    <row r="57" spans="1:6" ht="18.75">
      <c r="A57" s="16"/>
      <c r="B57" s="17"/>
      <c r="C57" s="17"/>
      <c r="D57" s="17"/>
      <c r="E57" s="17"/>
      <c r="F57" s="2"/>
    </row>
    <row r="58" spans="1:6" ht="18">
      <c r="A58" s="4" t="s">
        <v>19</v>
      </c>
      <c r="B58" s="4" t="s">
        <v>12</v>
      </c>
      <c r="C58" s="5" t="s">
        <v>13</v>
      </c>
      <c r="D58" s="5" t="s">
        <v>14</v>
      </c>
      <c r="E58" s="4" t="s">
        <v>29</v>
      </c>
      <c r="F58" s="4" t="s">
        <v>18</v>
      </c>
    </row>
    <row r="59" spans="1:6" ht="18">
      <c r="A59" s="4"/>
      <c r="B59" s="6">
        <f>B55/A55</f>
        <v>0.04941176470588236</v>
      </c>
      <c r="C59" s="6">
        <f>C55/A55</f>
        <v>0.038823529411764715</v>
      </c>
      <c r="D59" s="6">
        <f>D55/A55</f>
        <v>0.0492436974789916</v>
      </c>
      <c r="E59" s="6">
        <f>E55/A55</f>
        <v>0.8625210084033614</v>
      </c>
      <c r="F59" s="15">
        <f>3*E55/(B55+C55+D55)</f>
        <v>18.82151589242054</v>
      </c>
    </row>
    <row r="60" spans="1:6" ht="18">
      <c r="A60" s="22" t="s">
        <v>8</v>
      </c>
      <c r="B60" s="23">
        <f>SQRT(B59*(1-B59)/A55)</f>
        <v>0.006882219854981535</v>
      </c>
      <c r="C60" s="23">
        <f>SQRT(C59*(1-C59)/A55)</f>
        <v>0.006134316996829543</v>
      </c>
      <c r="D60" s="23">
        <f>SQRT(D59*(1-D59)/A55)</f>
        <v>0.0068711127672127295</v>
      </c>
      <c r="E60" s="23">
        <f>SQRT(E59*(1-E59)/A55)</f>
        <v>0.010935034366867874</v>
      </c>
      <c r="F60" s="24">
        <f>3*SQRT(SUMSQ(B60:D60))/POWER(SUM(B59:D59),2)</f>
        <v>1.8250542597062236</v>
      </c>
    </row>
    <row r="61" spans="1:4" ht="18">
      <c r="A61" s="3"/>
      <c r="B61" s="3"/>
      <c r="C61" s="3"/>
      <c r="D61" s="3"/>
    </row>
    <row r="62" spans="1:5" ht="15">
      <c r="A62" s="9"/>
      <c r="B62" s="7"/>
      <c r="C62" s="7"/>
      <c r="D62" s="7"/>
      <c r="E62" s="8"/>
    </row>
    <row r="63" spans="1:6" ht="18">
      <c r="A63" s="13" t="s">
        <v>10</v>
      </c>
      <c r="B63" s="14">
        <v>0.04212</v>
      </c>
      <c r="C63" s="14">
        <v>0.04212</v>
      </c>
      <c r="D63" s="14">
        <v>0.04212</v>
      </c>
      <c r="E63" s="14">
        <v>0.8736</v>
      </c>
      <c r="F63" s="14">
        <v>20.74</v>
      </c>
    </row>
    <row r="64" spans="1:6" ht="18">
      <c r="A64" s="13"/>
      <c r="B64" s="14"/>
      <c r="C64" s="14"/>
      <c r="D64" s="14"/>
      <c r="E64" s="14"/>
      <c r="F64" s="14"/>
    </row>
    <row r="65" spans="1:6" ht="18">
      <c r="A65" s="10" t="s">
        <v>11</v>
      </c>
      <c r="B65" s="12">
        <v>0.042</v>
      </c>
      <c r="C65" s="12">
        <v>0.04204</v>
      </c>
      <c r="D65" s="12">
        <v>0.04208</v>
      </c>
      <c r="E65" s="11">
        <v>0.8738</v>
      </c>
      <c r="F65" s="11">
        <v>20.77</v>
      </c>
    </row>
    <row r="66" spans="1:6" ht="18">
      <c r="A66" s="10" t="s">
        <v>9</v>
      </c>
      <c r="B66" s="11">
        <v>5E-05</v>
      </c>
      <c r="C66" s="11">
        <v>8E-05</v>
      </c>
      <c r="D66" s="12">
        <v>0.0001</v>
      </c>
      <c r="E66" s="11">
        <v>0.0012</v>
      </c>
      <c r="F66" s="11">
        <v>0.03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50" zoomScaleNormal="50" zoomScalePageLayoutView="0" workbookViewId="0" topLeftCell="A47">
      <selection activeCell="B14" sqref="B14"/>
    </sheetView>
  </sheetViews>
  <sheetFormatPr defaultColWidth="11.57421875" defaultRowHeight="12.75"/>
  <cols>
    <col min="1" max="1" width="23.421875" style="0" customWidth="1"/>
    <col min="2" max="5" width="21.57421875" style="0" customWidth="1"/>
    <col min="6" max="6" width="17.7109375" style="0" customWidth="1"/>
    <col min="7" max="7" width="11.57421875" style="0" customWidth="1"/>
    <col min="8" max="8" width="23.421875" style="0" customWidth="1"/>
    <col min="9" max="12" width="21.57421875" style="0" customWidth="1"/>
    <col min="13" max="13" width="17.7109375" style="0" customWidth="1"/>
  </cols>
  <sheetData>
    <row r="1" spans="1:13" ht="18">
      <c r="A1" s="3" t="s">
        <v>31</v>
      </c>
      <c r="B1" s="1" t="s">
        <v>3</v>
      </c>
      <c r="C1" s="1" t="s">
        <v>2</v>
      </c>
      <c r="D1" s="1" t="s">
        <v>0</v>
      </c>
      <c r="E1" s="1" t="s">
        <v>1</v>
      </c>
      <c r="F1" s="19" t="s">
        <v>30</v>
      </c>
      <c r="H1" s="3" t="s">
        <v>33</v>
      </c>
      <c r="I1" s="1" t="s">
        <v>3</v>
      </c>
      <c r="J1" s="1" t="s">
        <v>2</v>
      </c>
      <c r="K1" s="1" t="s">
        <v>0</v>
      </c>
      <c r="L1" s="1" t="s">
        <v>1</v>
      </c>
      <c r="M1" s="19" t="s">
        <v>30</v>
      </c>
    </row>
    <row r="2" spans="1:13" ht="18">
      <c r="A2" s="3" t="s">
        <v>16</v>
      </c>
      <c r="B2" s="3">
        <v>8</v>
      </c>
      <c r="C2" s="3">
        <v>4</v>
      </c>
      <c r="D2" s="3">
        <v>6</v>
      </c>
      <c r="E2" s="3">
        <v>80</v>
      </c>
      <c r="F2" s="20">
        <v>1</v>
      </c>
      <c r="H2" s="3" t="s">
        <v>16</v>
      </c>
      <c r="I2" s="3">
        <v>9</v>
      </c>
      <c r="J2" s="3">
        <v>4</v>
      </c>
      <c r="K2" s="3">
        <v>6</v>
      </c>
      <c r="L2" s="3">
        <v>80</v>
      </c>
      <c r="M2" s="20">
        <v>1</v>
      </c>
    </row>
    <row r="3" spans="1:13" ht="18">
      <c r="A3" s="3" t="s">
        <v>17</v>
      </c>
      <c r="B3" s="3">
        <v>1</v>
      </c>
      <c r="C3" s="3">
        <v>3</v>
      </c>
      <c r="D3" s="3">
        <v>4</v>
      </c>
      <c r="E3" s="3">
        <v>92</v>
      </c>
      <c r="F3" s="20">
        <v>1</v>
      </c>
      <c r="H3" s="3" t="s">
        <v>17</v>
      </c>
      <c r="I3" s="3">
        <v>1</v>
      </c>
      <c r="J3" s="3">
        <v>3</v>
      </c>
      <c r="K3" s="3">
        <v>0</v>
      </c>
      <c r="L3" s="3">
        <v>91</v>
      </c>
      <c r="M3" s="20">
        <v>1</v>
      </c>
    </row>
    <row r="4" spans="1:13" ht="18">
      <c r="A4" s="3" t="s">
        <v>27</v>
      </c>
      <c r="B4" s="3">
        <v>4</v>
      </c>
      <c r="C4" s="3">
        <v>3</v>
      </c>
      <c r="D4" s="3">
        <v>4</v>
      </c>
      <c r="E4" s="3">
        <v>88</v>
      </c>
      <c r="F4" s="20">
        <v>1</v>
      </c>
      <c r="H4" s="3" t="s">
        <v>27</v>
      </c>
      <c r="I4" s="3">
        <v>3</v>
      </c>
      <c r="J4" s="3">
        <v>2</v>
      </c>
      <c r="K4" s="3">
        <v>2</v>
      </c>
      <c r="L4" s="3">
        <v>91</v>
      </c>
      <c r="M4" s="20">
        <v>1</v>
      </c>
    </row>
    <row r="5" spans="1:13" ht="18">
      <c r="A5" s="3" t="s">
        <v>26</v>
      </c>
      <c r="B5" s="3">
        <v>7</v>
      </c>
      <c r="C5" s="3">
        <v>5</v>
      </c>
      <c r="D5" s="3">
        <v>3</v>
      </c>
      <c r="E5" s="3">
        <v>85</v>
      </c>
      <c r="F5" s="20">
        <v>1</v>
      </c>
      <c r="H5" s="3" t="s">
        <v>26</v>
      </c>
      <c r="I5" s="3">
        <v>5</v>
      </c>
      <c r="J5" s="3">
        <v>4</v>
      </c>
      <c r="K5" s="3">
        <v>9</v>
      </c>
      <c r="L5" s="3">
        <v>80</v>
      </c>
      <c r="M5" s="20">
        <v>1</v>
      </c>
    </row>
    <row r="6" spans="1:13" ht="18">
      <c r="A6" s="3" t="s">
        <v>25</v>
      </c>
      <c r="B6" s="3">
        <v>4</v>
      </c>
      <c r="C6" s="3">
        <v>4</v>
      </c>
      <c r="D6" s="3">
        <v>4</v>
      </c>
      <c r="E6" s="3">
        <v>87</v>
      </c>
      <c r="F6" s="20">
        <v>1</v>
      </c>
      <c r="H6" s="3" t="s">
        <v>25</v>
      </c>
      <c r="I6" s="3"/>
      <c r="J6" s="3"/>
      <c r="K6" s="3"/>
      <c r="L6" s="3"/>
      <c r="M6" s="20">
        <v>0</v>
      </c>
    </row>
    <row r="7" spans="1:13" ht="18">
      <c r="A7" s="3" t="s">
        <v>24</v>
      </c>
      <c r="B7" s="3">
        <v>4</v>
      </c>
      <c r="C7" s="3">
        <v>6</v>
      </c>
      <c r="D7" s="3">
        <v>4</v>
      </c>
      <c r="E7" s="3">
        <v>79</v>
      </c>
      <c r="F7" s="20">
        <v>1</v>
      </c>
      <c r="H7" s="3" t="s">
        <v>24</v>
      </c>
      <c r="I7" s="3">
        <v>4</v>
      </c>
      <c r="J7" s="3">
        <v>8</v>
      </c>
      <c r="K7" s="3">
        <v>17</v>
      </c>
      <c r="L7" s="3">
        <v>66</v>
      </c>
      <c r="M7" s="20">
        <v>1</v>
      </c>
    </row>
    <row r="8" spans="1:13" ht="18">
      <c r="A8" s="3" t="s">
        <v>23</v>
      </c>
      <c r="B8" s="3">
        <v>6</v>
      </c>
      <c r="C8" s="3">
        <v>5</v>
      </c>
      <c r="D8" s="3">
        <v>6</v>
      </c>
      <c r="E8" s="3">
        <v>81</v>
      </c>
      <c r="F8" s="20">
        <v>1</v>
      </c>
      <c r="H8" s="3" t="s">
        <v>23</v>
      </c>
      <c r="I8" s="3">
        <v>3</v>
      </c>
      <c r="J8" s="3">
        <v>4</v>
      </c>
      <c r="K8" s="3">
        <v>6</v>
      </c>
      <c r="L8" s="3">
        <v>81</v>
      </c>
      <c r="M8" s="20">
        <v>1</v>
      </c>
    </row>
    <row r="9" spans="1:13" ht="18">
      <c r="A9" s="3" t="s">
        <v>22</v>
      </c>
      <c r="B9" s="3">
        <v>7</v>
      </c>
      <c r="C9" s="3">
        <v>5</v>
      </c>
      <c r="D9" s="3">
        <v>15</v>
      </c>
      <c r="E9" s="3">
        <v>71</v>
      </c>
      <c r="F9" s="20">
        <v>1</v>
      </c>
      <c r="H9" s="3" t="s">
        <v>22</v>
      </c>
      <c r="I9" s="3">
        <v>6</v>
      </c>
      <c r="J9" s="3">
        <v>1</v>
      </c>
      <c r="K9" s="3">
        <v>8</v>
      </c>
      <c r="L9" s="3">
        <v>79</v>
      </c>
      <c r="M9" s="20">
        <v>1</v>
      </c>
    </row>
    <row r="10" spans="1:13" ht="18">
      <c r="A10" s="3" t="s">
        <v>21</v>
      </c>
      <c r="B10" s="3">
        <v>6</v>
      </c>
      <c r="C10" s="3">
        <v>2</v>
      </c>
      <c r="D10" s="3">
        <v>11</v>
      </c>
      <c r="E10" s="3">
        <v>80</v>
      </c>
      <c r="F10" s="20">
        <v>1</v>
      </c>
      <c r="H10" s="3" t="s">
        <v>21</v>
      </c>
      <c r="I10" s="3">
        <v>2</v>
      </c>
      <c r="J10" s="3">
        <v>3</v>
      </c>
      <c r="K10" s="3">
        <v>10</v>
      </c>
      <c r="L10" s="3">
        <v>84</v>
      </c>
      <c r="M10" s="20">
        <v>1</v>
      </c>
    </row>
    <row r="11" spans="1:13" ht="18">
      <c r="A11" s="3" t="s">
        <v>28</v>
      </c>
      <c r="B11" s="3">
        <v>4</v>
      </c>
      <c r="C11" s="3">
        <v>5</v>
      </c>
      <c r="D11" s="3">
        <v>6</v>
      </c>
      <c r="E11" s="3">
        <v>85</v>
      </c>
      <c r="F11" s="20">
        <v>1</v>
      </c>
      <c r="H11" s="3" t="s">
        <v>28</v>
      </c>
      <c r="I11" s="3">
        <v>5</v>
      </c>
      <c r="J11" s="3">
        <v>3</v>
      </c>
      <c r="K11" s="3">
        <v>10</v>
      </c>
      <c r="L11" s="3">
        <v>82</v>
      </c>
      <c r="M11" s="20">
        <v>1</v>
      </c>
    </row>
    <row r="12" spans="1:12" ht="18">
      <c r="A12" s="3" t="s">
        <v>20</v>
      </c>
      <c r="B12" s="3"/>
      <c r="C12" s="3"/>
      <c r="D12" s="3"/>
      <c r="E12" s="3"/>
      <c r="H12" s="3" t="s">
        <v>20</v>
      </c>
      <c r="I12" s="3"/>
      <c r="J12" s="3"/>
      <c r="K12" s="3"/>
      <c r="L12" s="3"/>
    </row>
    <row r="13" spans="1:12" ht="18">
      <c r="A13" s="3" t="s">
        <v>4</v>
      </c>
      <c r="B13" s="3" t="s">
        <v>15</v>
      </c>
      <c r="C13" s="3" t="s">
        <v>5</v>
      </c>
      <c r="D13" s="3" t="s">
        <v>6</v>
      </c>
      <c r="E13" s="3" t="s">
        <v>7</v>
      </c>
      <c r="H13" s="3" t="s">
        <v>4</v>
      </c>
      <c r="I13" s="3" t="s">
        <v>15</v>
      </c>
      <c r="J13" s="3" t="s">
        <v>5</v>
      </c>
      <c r="K13" s="3" t="s">
        <v>6</v>
      </c>
      <c r="L13" s="3" t="s">
        <v>7</v>
      </c>
    </row>
    <row r="14" spans="1:12" ht="18">
      <c r="A14" s="28">
        <f>SUM(B14:E14)</f>
        <v>984</v>
      </c>
      <c r="B14" s="18">
        <f>SUM(B2:B12)</f>
        <v>51</v>
      </c>
      <c r="C14" s="18">
        <f>SUM(C2:C12)</f>
        <v>42</v>
      </c>
      <c r="D14" s="18">
        <f>SUM(D2:D12)</f>
        <v>63</v>
      </c>
      <c r="E14" s="18">
        <f>SUM(E2:E12)</f>
        <v>828</v>
      </c>
      <c r="H14" s="28">
        <f>SUM(I14:L14)</f>
        <v>872</v>
      </c>
      <c r="I14" s="18">
        <f>SUM(I2:I12)</f>
        <v>38</v>
      </c>
      <c r="J14" s="18">
        <f>SUM(J2:J12)</f>
        <v>32</v>
      </c>
      <c r="K14" s="18">
        <f>SUM(K2:K12)</f>
        <v>68</v>
      </c>
      <c r="L14" s="18">
        <f>SUM(L2:L12)</f>
        <v>734</v>
      </c>
    </row>
    <row r="15" spans="1:13" ht="18">
      <c r="A15" s="25" t="s">
        <v>8</v>
      </c>
      <c r="B15" s="26">
        <f>SQRT(B14)</f>
        <v>7.14142842854285</v>
      </c>
      <c r="C15" s="26">
        <f>SQRT(C14)</f>
        <v>6.48074069840786</v>
      </c>
      <c r="D15" s="26">
        <f>SQRT(D14)</f>
        <v>7.937253933193772</v>
      </c>
      <c r="E15" s="26">
        <f>SQRT(E14)</f>
        <v>28.77498913987632</v>
      </c>
      <c r="F15" s="2"/>
      <c r="H15" s="25" t="s">
        <v>8</v>
      </c>
      <c r="I15" s="26">
        <f>SQRT(I14)</f>
        <v>6.164414002968976</v>
      </c>
      <c r="J15" s="26">
        <f>SQRT(J14)</f>
        <v>5.656854249492381</v>
      </c>
      <c r="K15" s="26">
        <f>SQRT(K14)</f>
        <v>8.246211251235321</v>
      </c>
      <c r="L15" s="26">
        <f>SQRT(L14)</f>
        <v>27.09243436828813</v>
      </c>
      <c r="M15" s="2"/>
    </row>
    <row r="16" spans="1:13" ht="18.75">
      <c r="A16" s="16"/>
      <c r="B16" s="17"/>
      <c r="C16" s="17"/>
      <c r="D16" s="17"/>
      <c r="E16" s="17"/>
      <c r="F16" s="2"/>
      <c r="H16" s="16"/>
      <c r="I16" s="17"/>
      <c r="J16" s="17"/>
      <c r="K16" s="17"/>
      <c r="L16" s="17"/>
      <c r="M16" s="2"/>
    </row>
    <row r="17" spans="1:13" ht="18">
      <c r="A17" s="4" t="s">
        <v>19</v>
      </c>
      <c r="B17" s="4" t="s">
        <v>12</v>
      </c>
      <c r="C17" s="5" t="s">
        <v>13</v>
      </c>
      <c r="D17" s="5" t="s">
        <v>14</v>
      </c>
      <c r="E17" s="4" t="s">
        <v>29</v>
      </c>
      <c r="F17" s="4" t="s">
        <v>18</v>
      </c>
      <c r="H17" s="4" t="s">
        <v>19</v>
      </c>
      <c r="I17" s="4" t="s">
        <v>12</v>
      </c>
      <c r="J17" s="5" t="s">
        <v>13</v>
      </c>
      <c r="K17" s="5" t="s">
        <v>14</v>
      </c>
      <c r="L17" s="4" t="s">
        <v>29</v>
      </c>
      <c r="M17" s="4" t="s">
        <v>18</v>
      </c>
    </row>
    <row r="18" spans="1:13" ht="18">
      <c r="A18" s="4"/>
      <c r="B18" s="6">
        <f>B14/A14</f>
        <v>0.051829268292682924</v>
      </c>
      <c r="C18" s="6">
        <f>C14/A14</f>
        <v>0.042682926829268296</v>
      </c>
      <c r="D18" s="6">
        <f>D14/A14</f>
        <v>0.06402439024390244</v>
      </c>
      <c r="E18" s="6">
        <f>E14/A14</f>
        <v>0.8414634146341463</v>
      </c>
      <c r="F18" s="15">
        <f>3*E14/(B14+C14+D14)</f>
        <v>15.923076923076923</v>
      </c>
      <c r="H18" s="4"/>
      <c r="I18" s="6">
        <f>I14/H14</f>
        <v>0.04357798165137615</v>
      </c>
      <c r="J18" s="6">
        <f>J14/H14</f>
        <v>0.03669724770642202</v>
      </c>
      <c r="K18" s="6">
        <f>K14/H14</f>
        <v>0.0779816513761468</v>
      </c>
      <c r="L18" s="6">
        <f>L14/H14</f>
        <v>0.841743119266055</v>
      </c>
      <c r="M18" s="15">
        <f>3*L14/(I14+J14+K14)</f>
        <v>15.956521739130435</v>
      </c>
    </row>
    <row r="19" spans="1:13" ht="18">
      <c r="A19" s="22" t="s">
        <v>8</v>
      </c>
      <c r="B19" s="23">
        <f>SQRT(B18*(1-B18)/A14)</f>
        <v>0.007066970237257013</v>
      </c>
      <c r="C19" s="23">
        <f>SQRT(C18*(1-C18)/A14)</f>
        <v>0.006444028447222548</v>
      </c>
      <c r="D19" s="23">
        <f>SQRT(D18*(1-D18)/A14)</f>
        <v>0.007803823568899486</v>
      </c>
      <c r="E19" s="23">
        <f>SQRT(E18*(1-E18)/A14)</f>
        <v>0.011643534113525603</v>
      </c>
      <c r="F19" s="24">
        <f>3*SQRT(SUMSQ(B19:D19))/POWER(SUM(B18:D18),2)</f>
        <v>1.4733571860584807</v>
      </c>
      <c r="H19" s="22" t="s">
        <v>8</v>
      </c>
      <c r="I19" s="23">
        <f>SQRT(I18*(1-I18)/H14)</f>
        <v>0.006913533892235741</v>
      </c>
      <c r="J19" s="23">
        <f>SQRT(J18*(1-J18)/H14)</f>
        <v>0.006367074108505874</v>
      </c>
      <c r="K19" s="23">
        <f>SQRT(K18*(1-K18)/H14)</f>
        <v>0.009080457985711433</v>
      </c>
      <c r="L19" s="23">
        <f>SQRT(L18*(1-L18)/H14)</f>
        <v>0.012359839914007511</v>
      </c>
      <c r="M19" s="24">
        <f>3*SQRT(SUMSQ(I19:K19))/POWER(SUM(I18:K18),2)</f>
        <v>1.5654129597251363</v>
      </c>
    </row>
    <row r="20" spans="1:11" ht="18">
      <c r="A20" s="3"/>
      <c r="B20" s="3"/>
      <c r="C20" s="3"/>
      <c r="D20" s="3"/>
      <c r="H20" s="3"/>
      <c r="I20" s="3"/>
      <c r="J20" s="3"/>
      <c r="K20" s="3"/>
    </row>
    <row r="21" spans="1:13" ht="18">
      <c r="A21" s="3" t="s">
        <v>32</v>
      </c>
      <c r="B21" s="1" t="s">
        <v>3</v>
      </c>
      <c r="C21" s="1" t="s">
        <v>2</v>
      </c>
      <c r="D21" s="1" t="s">
        <v>0</v>
      </c>
      <c r="E21" s="1" t="s">
        <v>1</v>
      </c>
      <c r="F21" s="19" t="s">
        <v>30</v>
      </c>
      <c r="H21" s="3" t="s">
        <v>34</v>
      </c>
      <c r="I21" s="1" t="s">
        <v>3</v>
      </c>
      <c r="J21" s="1" t="s">
        <v>2</v>
      </c>
      <c r="K21" s="1" t="s">
        <v>0</v>
      </c>
      <c r="L21" s="1" t="s">
        <v>1</v>
      </c>
      <c r="M21" s="19" t="s">
        <v>30</v>
      </c>
    </row>
    <row r="22" spans="1:13" ht="18">
      <c r="A22" s="3" t="s">
        <v>16</v>
      </c>
      <c r="B22" s="3"/>
      <c r="C22" s="3"/>
      <c r="D22" s="3"/>
      <c r="E22" s="3"/>
      <c r="F22" s="20">
        <v>0</v>
      </c>
      <c r="H22" s="3" t="s">
        <v>16</v>
      </c>
      <c r="I22" s="3"/>
      <c r="J22" s="3"/>
      <c r="K22" s="3"/>
      <c r="L22" s="3"/>
      <c r="M22" s="20">
        <v>0</v>
      </c>
    </row>
    <row r="23" spans="1:13" ht="18">
      <c r="A23" s="3" t="s">
        <v>17</v>
      </c>
      <c r="B23" s="3"/>
      <c r="C23" s="3"/>
      <c r="D23" s="3"/>
      <c r="E23" s="3"/>
      <c r="F23" s="20">
        <v>0</v>
      </c>
      <c r="H23" s="3" t="s">
        <v>17</v>
      </c>
      <c r="I23" s="3"/>
      <c r="J23" s="3"/>
      <c r="K23" s="3"/>
      <c r="L23" s="3"/>
      <c r="M23" s="20">
        <v>0</v>
      </c>
    </row>
    <row r="24" spans="1:13" ht="18">
      <c r="A24" s="3" t="s">
        <v>27</v>
      </c>
      <c r="B24" s="3"/>
      <c r="C24" s="3"/>
      <c r="D24" s="3"/>
      <c r="E24" s="3"/>
      <c r="F24" s="20">
        <v>1</v>
      </c>
      <c r="H24" s="3" t="s">
        <v>27</v>
      </c>
      <c r="I24" s="3"/>
      <c r="J24" s="3"/>
      <c r="K24" s="3"/>
      <c r="L24" s="3"/>
      <c r="M24" s="20">
        <v>0</v>
      </c>
    </row>
    <row r="25" spans="1:13" ht="18">
      <c r="A25" s="3" t="s">
        <v>26</v>
      </c>
      <c r="B25" s="3"/>
      <c r="C25" s="3"/>
      <c r="D25" s="3"/>
      <c r="E25" s="3"/>
      <c r="F25" s="20">
        <v>0</v>
      </c>
      <c r="H25" s="3" t="s">
        <v>26</v>
      </c>
      <c r="I25" s="3"/>
      <c r="J25" s="3"/>
      <c r="K25" s="3"/>
      <c r="L25" s="3"/>
      <c r="M25" s="20">
        <v>0</v>
      </c>
    </row>
    <row r="26" spans="1:13" ht="18">
      <c r="A26" s="3" t="s">
        <v>25</v>
      </c>
      <c r="B26" s="3"/>
      <c r="C26" s="3"/>
      <c r="D26" s="3"/>
      <c r="E26" s="3"/>
      <c r="F26" s="20">
        <v>0</v>
      </c>
      <c r="H26" s="3" t="s">
        <v>25</v>
      </c>
      <c r="I26" s="3"/>
      <c r="J26" s="3"/>
      <c r="K26" s="3"/>
      <c r="L26" s="3"/>
      <c r="M26" s="20">
        <v>0</v>
      </c>
    </row>
    <row r="27" spans="1:13" ht="18">
      <c r="A27" s="3" t="s">
        <v>24</v>
      </c>
      <c r="B27" s="3">
        <v>4</v>
      </c>
      <c r="C27" s="3">
        <v>3</v>
      </c>
      <c r="D27" s="3">
        <v>6</v>
      </c>
      <c r="E27" s="3">
        <v>77</v>
      </c>
      <c r="F27" s="20">
        <v>1</v>
      </c>
      <c r="H27" s="3" t="s">
        <v>24</v>
      </c>
      <c r="I27" s="3"/>
      <c r="J27" s="3"/>
      <c r="K27" s="3"/>
      <c r="L27" s="3"/>
      <c r="M27" s="20">
        <v>0</v>
      </c>
    </row>
    <row r="28" spans="1:13" ht="18">
      <c r="A28" s="3" t="s">
        <v>23</v>
      </c>
      <c r="B28" s="3">
        <v>4</v>
      </c>
      <c r="C28" s="3">
        <v>4</v>
      </c>
      <c r="D28" s="3">
        <v>6</v>
      </c>
      <c r="E28" s="3">
        <v>81</v>
      </c>
      <c r="F28" s="20">
        <v>1</v>
      </c>
      <c r="H28" s="3" t="s">
        <v>23</v>
      </c>
      <c r="I28" s="3"/>
      <c r="J28" s="3"/>
      <c r="K28" s="3"/>
      <c r="L28" s="3"/>
      <c r="M28" s="20">
        <v>0</v>
      </c>
    </row>
    <row r="29" spans="1:13" ht="18">
      <c r="A29" s="3" t="s">
        <v>22</v>
      </c>
      <c r="B29" s="3">
        <v>4</v>
      </c>
      <c r="C29" s="3">
        <v>2</v>
      </c>
      <c r="D29" s="3">
        <v>0</v>
      </c>
      <c r="E29" s="3">
        <v>92</v>
      </c>
      <c r="F29" s="20">
        <v>1</v>
      </c>
      <c r="H29" s="3" t="s">
        <v>22</v>
      </c>
      <c r="I29" s="3"/>
      <c r="J29" s="3"/>
      <c r="K29" s="3"/>
      <c r="L29" s="3"/>
      <c r="M29" s="20">
        <v>0</v>
      </c>
    </row>
    <row r="30" spans="1:13" ht="18">
      <c r="A30" s="3" t="s">
        <v>21</v>
      </c>
      <c r="B30" s="3">
        <v>1</v>
      </c>
      <c r="C30" s="3">
        <v>5</v>
      </c>
      <c r="D30" s="3">
        <v>8</v>
      </c>
      <c r="E30" s="3">
        <v>81</v>
      </c>
      <c r="F30" s="20">
        <v>1</v>
      </c>
      <c r="H30" s="3" t="s">
        <v>21</v>
      </c>
      <c r="I30" s="3"/>
      <c r="J30" s="3"/>
      <c r="K30" s="3"/>
      <c r="L30" s="3"/>
      <c r="M30" s="20">
        <v>0</v>
      </c>
    </row>
    <row r="31" spans="1:13" ht="18">
      <c r="A31" s="3" t="s">
        <v>28</v>
      </c>
      <c r="B31" s="3"/>
      <c r="C31" s="3"/>
      <c r="D31" s="3"/>
      <c r="E31" s="3"/>
      <c r="F31" s="20">
        <v>0</v>
      </c>
      <c r="H31" s="3" t="s">
        <v>28</v>
      </c>
      <c r="I31" s="3"/>
      <c r="J31" s="3"/>
      <c r="K31" s="3"/>
      <c r="L31" s="3"/>
      <c r="M31" s="20">
        <v>0</v>
      </c>
    </row>
    <row r="32" spans="1:12" ht="18">
      <c r="A32" s="3" t="s">
        <v>20</v>
      </c>
      <c r="B32" s="3"/>
      <c r="C32" s="3"/>
      <c r="D32" s="3"/>
      <c r="E32" s="3"/>
      <c r="H32" s="3" t="s">
        <v>20</v>
      </c>
      <c r="I32" s="3"/>
      <c r="J32" s="3"/>
      <c r="K32" s="3"/>
      <c r="L32" s="3"/>
    </row>
    <row r="33" spans="1:12" ht="18">
      <c r="A33" s="3" t="s">
        <v>4</v>
      </c>
      <c r="B33" s="3" t="s">
        <v>15</v>
      </c>
      <c r="C33" s="3" t="s">
        <v>5</v>
      </c>
      <c r="D33" s="3" t="s">
        <v>6</v>
      </c>
      <c r="E33" s="3" t="s">
        <v>7</v>
      </c>
      <c r="H33" s="3" t="s">
        <v>4</v>
      </c>
      <c r="I33" s="3" t="s">
        <v>15</v>
      </c>
      <c r="J33" s="3" t="s">
        <v>5</v>
      </c>
      <c r="K33" s="3" t="s">
        <v>6</v>
      </c>
      <c r="L33" s="3" t="s">
        <v>7</v>
      </c>
    </row>
    <row r="34" spans="1:12" ht="18">
      <c r="A34" s="28">
        <f>SUM(B34:E34)</f>
        <v>378</v>
      </c>
      <c r="B34" s="18">
        <f>SUM(B22:B32)</f>
        <v>13</v>
      </c>
      <c r="C34" s="18">
        <f>SUM(C22:C32)</f>
        <v>14</v>
      </c>
      <c r="D34" s="18">
        <f>SUM(D22:D32)</f>
        <v>20</v>
      </c>
      <c r="E34" s="18">
        <f>SUM(E22:E32)</f>
        <v>331</v>
      </c>
      <c r="H34" s="28">
        <f>SUM(I34:L34)</f>
        <v>0</v>
      </c>
      <c r="I34" s="18">
        <f>SUM(I22:I32)</f>
        <v>0</v>
      </c>
      <c r="J34" s="18">
        <f>SUM(J22:J32)</f>
        <v>0</v>
      </c>
      <c r="K34" s="18">
        <f>SUM(K22:K32)</f>
        <v>0</v>
      </c>
      <c r="L34" s="18">
        <f>SUM(L22:L32)</f>
        <v>0</v>
      </c>
    </row>
    <row r="35" spans="1:13" ht="18">
      <c r="A35" s="25" t="s">
        <v>8</v>
      </c>
      <c r="B35" s="26">
        <f>SQRT(B34)</f>
        <v>3.605551275463989</v>
      </c>
      <c r="C35" s="26">
        <f>SQRT(C34)</f>
        <v>3.7416573867739413</v>
      </c>
      <c r="D35" s="26">
        <f>SQRT(D34)</f>
        <v>4.47213595499958</v>
      </c>
      <c r="E35" s="26">
        <f>SQRT(E34)</f>
        <v>18.193405398660254</v>
      </c>
      <c r="F35" s="2"/>
      <c r="H35" s="25" t="s">
        <v>8</v>
      </c>
      <c r="I35" s="26">
        <f>SQRT(I34)</f>
        <v>0</v>
      </c>
      <c r="J35" s="26">
        <f>SQRT(J34)</f>
        <v>0</v>
      </c>
      <c r="K35" s="26">
        <f>SQRT(K34)</f>
        <v>0</v>
      </c>
      <c r="L35" s="26">
        <f>SQRT(L34)</f>
        <v>0</v>
      </c>
      <c r="M35" s="2"/>
    </row>
    <row r="36" spans="1:13" ht="18.75">
      <c r="A36" s="16"/>
      <c r="B36" s="17"/>
      <c r="C36" s="17"/>
      <c r="D36" s="17"/>
      <c r="E36" s="17"/>
      <c r="F36" s="2"/>
      <c r="H36" s="16"/>
      <c r="I36" s="17"/>
      <c r="J36" s="17"/>
      <c r="K36" s="17"/>
      <c r="L36" s="17"/>
      <c r="M36" s="2"/>
    </row>
    <row r="37" spans="1:13" ht="18">
      <c r="A37" s="4" t="s">
        <v>19</v>
      </c>
      <c r="B37" s="4" t="s">
        <v>12</v>
      </c>
      <c r="C37" s="5" t="s">
        <v>13</v>
      </c>
      <c r="D37" s="5" t="s">
        <v>14</v>
      </c>
      <c r="E37" s="4" t="s">
        <v>29</v>
      </c>
      <c r="F37" s="4" t="s">
        <v>18</v>
      </c>
      <c r="H37" s="4" t="s">
        <v>19</v>
      </c>
      <c r="I37" s="4" t="s">
        <v>12</v>
      </c>
      <c r="J37" s="5" t="s">
        <v>13</v>
      </c>
      <c r="K37" s="5" t="s">
        <v>14</v>
      </c>
      <c r="L37" s="4" t="s">
        <v>29</v>
      </c>
      <c r="M37" s="4" t="s">
        <v>18</v>
      </c>
    </row>
    <row r="38" spans="1:13" ht="18">
      <c r="A38" s="4"/>
      <c r="B38" s="6">
        <f>B34/A34</f>
        <v>0.03439153439153439</v>
      </c>
      <c r="C38" s="6">
        <f>C34/A34</f>
        <v>0.037037037037037035</v>
      </c>
      <c r="D38" s="6">
        <f>D34/A34</f>
        <v>0.05291005291005291</v>
      </c>
      <c r="E38" s="6">
        <f>E34/A34</f>
        <v>0.8756613756613757</v>
      </c>
      <c r="F38" s="15">
        <f>3*E34/(B34+C34+D34)</f>
        <v>21.127659574468087</v>
      </c>
      <c r="H38" s="4"/>
      <c r="I38" s="6" t="e">
        <f>I34/H34</f>
        <v>#DIV/0!</v>
      </c>
      <c r="J38" s="6" t="e">
        <f>J34/H34</f>
        <v>#DIV/0!</v>
      </c>
      <c r="K38" s="6" t="e">
        <f>K34/H34</f>
        <v>#DIV/0!</v>
      </c>
      <c r="L38" s="6" t="e">
        <f>L34/H34</f>
        <v>#DIV/0!</v>
      </c>
      <c r="M38" s="15" t="e">
        <f>3*L34/(I34+J34+K34)</f>
        <v>#DIV/0!</v>
      </c>
    </row>
    <row r="39" spans="1:13" ht="18">
      <c r="A39" s="22" t="s">
        <v>8</v>
      </c>
      <c r="B39" s="23">
        <f>SQRT(B38*(1-B38)/A34)</f>
        <v>0.009373038666614332</v>
      </c>
      <c r="C39" s="23">
        <f>SQRT(C38*(1-C38)/A34)</f>
        <v>0.00971352830209189</v>
      </c>
      <c r="D39" s="23">
        <f>SQRT(D38*(1-D38)/A34)</f>
        <v>0.011513803449367064</v>
      </c>
      <c r="E39" s="23">
        <f>SQRT(E38*(1-E38)/A34)</f>
        <v>0.016971695300282048</v>
      </c>
      <c r="F39" s="24">
        <f>3*SQRT(SUMSQ(B39:D39))/POWER(SUM(B38:D38),2)</f>
        <v>3.4427752521527935</v>
      </c>
      <c r="H39" s="22" t="s">
        <v>8</v>
      </c>
      <c r="I39" s="23" t="e">
        <f>SQRT(I38*(1-I38)/H34)</f>
        <v>#DIV/0!</v>
      </c>
      <c r="J39" s="23" t="e">
        <f>SQRT(J38*(1-J38)/H34)</f>
        <v>#DIV/0!</v>
      </c>
      <c r="K39" s="23" t="e">
        <f>SQRT(K38*(1-K38)/H34)</f>
        <v>#DIV/0!</v>
      </c>
      <c r="L39" s="23" t="e">
        <f>SQRT(L38*(1-L38)/H34)</f>
        <v>#DIV/0!</v>
      </c>
      <c r="M39" s="24" t="e">
        <f>3*SQRT(SUMSQ(I39:K39))/POWER(SUM(I38:K38),2)</f>
        <v>#DIV/0!</v>
      </c>
    </row>
    <row r="41" spans="1:5" ht="18">
      <c r="A41" s="3" t="s">
        <v>35</v>
      </c>
      <c r="B41" s="1" t="s">
        <v>3</v>
      </c>
      <c r="C41" s="1" t="s">
        <v>2</v>
      </c>
      <c r="D41" s="1" t="s">
        <v>0</v>
      </c>
      <c r="E41" s="1" t="s">
        <v>1</v>
      </c>
    </row>
    <row r="42" spans="1:5" ht="18">
      <c r="A42" s="3" t="s">
        <v>16</v>
      </c>
      <c r="B42" s="21">
        <f>SUM(B2*$F2,I2*$M2,B22*$F22,I22*$M22)/($F2+$M2+$F22+$M22)</f>
        <v>8.5</v>
      </c>
      <c r="C42" s="21">
        <f aca="true" t="shared" si="0" ref="C42:E51">SUM(C2*$F2,J2*$M2,C22*$F22,J22*$M22)/($F2+$M2+$F22+$M22)</f>
        <v>4</v>
      </c>
      <c r="D42" s="21">
        <f t="shared" si="0"/>
        <v>6</v>
      </c>
      <c r="E42" s="21">
        <f t="shared" si="0"/>
        <v>80</v>
      </c>
    </row>
    <row r="43" spans="1:5" ht="18">
      <c r="A43" s="3" t="s">
        <v>17</v>
      </c>
      <c r="B43" s="21">
        <f aca="true" t="shared" si="1" ref="B43:B51">SUM(B3*$F3,I3*$M3,B23*$F23,I23*$M23)/($F3+$M3+$F23+$M23)</f>
        <v>1</v>
      </c>
      <c r="C43" s="21">
        <f t="shared" si="0"/>
        <v>3</v>
      </c>
      <c r="D43" s="21">
        <f t="shared" si="0"/>
        <v>2</v>
      </c>
      <c r="E43" s="21">
        <f t="shared" si="0"/>
        <v>91.5</v>
      </c>
    </row>
    <row r="44" spans="1:5" ht="18">
      <c r="A44" s="3" t="s">
        <v>27</v>
      </c>
      <c r="B44" s="21">
        <f t="shared" si="1"/>
        <v>2.3333333333333335</v>
      </c>
      <c r="C44" s="21">
        <f t="shared" si="0"/>
        <v>1.6666666666666667</v>
      </c>
      <c r="D44" s="21">
        <f t="shared" si="0"/>
        <v>2</v>
      </c>
      <c r="E44" s="21">
        <f t="shared" si="0"/>
        <v>59.666666666666664</v>
      </c>
    </row>
    <row r="45" spans="1:5" ht="18">
      <c r="A45" s="3" t="s">
        <v>26</v>
      </c>
      <c r="B45" s="21">
        <f t="shared" si="1"/>
        <v>6</v>
      </c>
      <c r="C45" s="21">
        <f t="shared" si="0"/>
        <v>4.5</v>
      </c>
      <c r="D45" s="21">
        <f t="shared" si="0"/>
        <v>6</v>
      </c>
      <c r="E45" s="21">
        <f t="shared" si="0"/>
        <v>82.5</v>
      </c>
    </row>
    <row r="46" spans="1:5" ht="18">
      <c r="A46" s="3" t="s">
        <v>25</v>
      </c>
      <c r="B46" s="21">
        <f t="shared" si="1"/>
        <v>4</v>
      </c>
      <c r="C46" s="21">
        <f t="shared" si="0"/>
        <v>4</v>
      </c>
      <c r="D46" s="21">
        <f t="shared" si="0"/>
        <v>4</v>
      </c>
      <c r="E46" s="21">
        <f t="shared" si="0"/>
        <v>87</v>
      </c>
    </row>
    <row r="47" spans="1:5" ht="18">
      <c r="A47" s="3" t="s">
        <v>24</v>
      </c>
      <c r="B47" s="21">
        <f t="shared" si="1"/>
        <v>4</v>
      </c>
      <c r="C47" s="21">
        <f t="shared" si="0"/>
        <v>5.666666666666667</v>
      </c>
      <c r="D47" s="21">
        <f t="shared" si="0"/>
        <v>9</v>
      </c>
      <c r="E47" s="21">
        <f t="shared" si="0"/>
        <v>74</v>
      </c>
    </row>
    <row r="48" spans="1:5" ht="18">
      <c r="A48" s="3" t="s">
        <v>23</v>
      </c>
      <c r="B48" s="21">
        <f t="shared" si="1"/>
        <v>4.333333333333333</v>
      </c>
      <c r="C48" s="21">
        <f t="shared" si="0"/>
        <v>4.333333333333333</v>
      </c>
      <c r="D48" s="21">
        <f t="shared" si="0"/>
        <v>6</v>
      </c>
      <c r="E48" s="21">
        <f t="shared" si="0"/>
        <v>81</v>
      </c>
    </row>
    <row r="49" spans="1:5" ht="18">
      <c r="A49" s="3" t="s">
        <v>22</v>
      </c>
      <c r="B49" s="21">
        <f t="shared" si="1"/>
        <v>5.666666666666667</v>
      </c>
      <c r="C49" s="21">
        <f t="shared" si="0"/>
        <v>2.6666666666666665</v>
      </c>
      <c r="D49" s="21">
        <f t="shared" si="0"/>
        <v>7.666666666666667</v>
      </c>
      <c r="E49" s="21">
        <f t="shared" si="0"/>
        <v>80.66666666666667</v>
      </c>
    </row>
    <row r="50" spans="1:5" ht="18">
      <c r="A50" s="3" t="s">
        <v>21</v>
      </c>
      <c r="B50" s="21">
        <f t="shared" si="1"/>
        <v>3</v>
      </c>
      <c r="C50" s="21">
        <f t="shared" si="0"/>
        <v>3.3333333333333335</v>
      </c>
      <c r="D50" s="21">
        <f t="shared" si="0"/>
        <v>9.666666666666666</v>
      </c>
      <c r="E50" s="21">
        <f t="shared" si="0"/>
        <v>81.66666666666667</v>
      </c>
    </row>
    <row r="51" spans="1:5" ht="18">
      <c r="A51" s="3" t="s">
        <v>28</v>
      </c>
      <c r="B51" s="21">
        <f t="shared" si="1"/>
        <v>4.5</v>
      </c>
      <c r="C51" s="21">
        <f t="shared" si="0"/>
        <v>4</v>
      </c>
      <c r="D51" s="21">
        <f t="shared" si="0"/>
        <v>8</v>
      </c>
      <c r="E51" s="21">
        <f t="shared" si="0"/>
        <v>83.5</v>
      </c>
    </row>
    <row r="52" spans="1:5" ht="18">
      <c r="A52" s="3" t="s">
        <v>20</v>
      </c>
      <c r="B52" s="3"/>
      <c r="C52" s="3"/>
      <c r="D52" s="3"/>
      <c r="E52" s="3"/>
    </row>
    <row r="53" spans="1:5" ht="18">
      <c r="A53" s="3" t="s">
        <v>20</v>
      </c>
      <c r="B53" s="3"/>
      <c r="C53" s="3"/>
      <c r="D53" s="3"/>
      <c r="E53" s="3"/>
    </row>
    <row r="54" spans="1:5" ht="18">
      <c r="A54" s="3" t="s">
        <v>4</v>
      </c>
      <c r="B54" s="3" t="s">
        <v>15</v>
      </c>
      <c r="C54" s="3" t="s">
        <v>5</v>
      </c>
      <c r="D54" s="3" t="s">
        <v>6</v>
      </c>
      <c r="E54" s="3" t="s">
        <v>7</v>
      </c>
    </row>
    <row r="55" spans="1:5" ht="18">
      <c r="A55" s="28">
        <f>SUM(B55:E55)</f>
        <v>942.3333333333333</v>
      </c>
      <c r="B55" s="27">
        <f>SUM(B42:B53)</f>
        <v>43.333333333333336</v>
      </c>
      <c r="C55" s="27">
        <f>SUM(C42:C53)</f>
        <v>37.166666666666664</v>
      </c>
      <c r="D55" s="27">
        <f>SUM(D42:D53)</f>
        <v>60.33333333333333</v>
      </c>
      <c r="E55" s="27">
        <f>SUM(E42:E53)</f>
        <v>801.4999999999999</v>
      </c>
    </row>
    <row r="56" spans="1:6" ht="18">
      <c r="A56" s="25" t="s">
        <v>8</v>
      </c>
      <c r="B56" s="26">
        <f>SQRT(B55)</f>
        <v>6.582805886043833</v>
      </c>
      <c r="C56" s="26">
        <f>SQRT(C55)</f>
        <v>6.096447052723961</v>
      </c>
      <c r="D56" s="26">
        <f>SQRT(D55)</f>
        <v>7.767453465154029</v>
      </c>
      <c r="E56" s="26">
        <f>SQRT(E55)</f>
        <v>28.31077533378413</v>
      </c>
      <c r="F56" s="2"/>
    </row>
    <row r="57" spans="1:6" ht="18.75">
      <c r="A57" s="16"/>
      <c r="B57" s="17"/>
      <c r="C57" s="17"/>
      <c r="D57" s="17"/>
      <c r="E57" s="17"/>
      <c r="F57" s="2"/>
    </row>
    <row r="58" spans="1:6" ht="18">
      <c r="A58" s="4" t="s">
        <v>19</v>
      </c>
      <c r="B58" s="4" t="s">
        <v>12</v>
      </c>
      <c r="C58" s="5" t="s">
        <v>13</v>
      </c>
      <c r="D58" s="5" t="s">
        <v>14</v>
      </c>
      <c r="E58" s="4" t="s">
        <v>29</v>
      </c>
      <c r="F58" s="4" t="s">
        <v>18</v>
      </c>
    </row>
    <row r="59" spans="1:6" ht="18">
      <c r="A59" s="4"/>
      <c r="B59" s="6">
        <f>B55/A55</f>
        <v>0.04598514326140786</v>
      </c>
      <c r="C59" s="6">
        <f>C55/A55</f>
        <v>0.03944110364343827</v>
      </c>
      <c r="D59" s="6">
        <f>D55/A55</f>
        <v>0.0640254686947294</v>
      </c>
      <c r="E59" s="6">
        <f>E55/A55</f>
        <v>0.8505482844004244</v>
      </c>
      <c r="F59" s="15">
        <f>3*E55/(B55+C55+D55)</f>
        <v>17.07337278106509</v>
      </c>
    </row>
    <row r="60" spans="1:6" ht="18">
      <c r="A60" s="22" t="s">
        <v>8</v>
      </c>
      <c r="B60" s="23">
        <f>SQRT(B59*(1-B59)/A55)</f>
        <v>0.00682313656876198</v>
      </c>
      <c r="C60" s="23">
        <f>SQRT(C59*(1-C59)/A55)</f>
        <v>0.006340656873966392</v>
      </c>
      <c r="D60" s="23">
        <f>SQRT(D59*(1-D59)/A55)</f>
        <v>0.007974548835712398</v>
      </c>
      <c r="E60" s="23">
        <f>SQRT(E59*(1-E59)/A55)</f>
        <v>0.011614423611923132</v>
      </c>
      <c r="F60" s="24">
        <f>3*SQRT(SUMSQ(B60:D60))/POWER(SUM(B59:D59),2)</f>
        <v>1.646928883535963</v>
      </c>
    </row>
    <row r="61" spans="1:4" ht="18">
      <c r="A61" s="3"/>
      <c r="B61" s="3"/>
      <c r="C61" s="3"/>
      <c r="D61" s="3"/>
    </row>
    <row r="62" spans="1:5" ht="15">
      <c r="A62" s="9"/>
      <c r="B62" s="7"/>
      <c r="C62" s="7"/>
      <c r="D62" s="7"/>
      <c r="E62" s="8"/>
    </row>
    <row r="63" spans="1:6" ht="18">
      <c r="A63" s="13" t="s">
        <v>10</v>
      </c>
      <c r="B63" s="14">
        <v>0.04212</v>
      </c>
      <c r="C63" s="14">
        <v>0.04212</v>
      </c>
      <c r="D63" s="14">
        <v>0.04212</v>
      </c>
      <c r="E63" s="14">
        <v>0.8736</v>
      </c>
      <c r="F63" s="14">
        <v>20.74</v>
      </c>
    </row>
    <row r="64" spans="1:6" ht="18">
      <c r="A64" s="13"/>
      <c r="B64" s="14"/>
      <c r="C64" s="14"/>
      <c r="D64" s="14"/>
      <c r="E64" s="14"/>
      <c r="F64" s="14"/>
    </row>
    <row r="65" spans="1:6" ht="18">
      <c r="A65" s="10" t="s">
        <v>11</v>
      </c>
      <c r="B65" s="12">
        <v>0.042</v>
      </c>
      <c r="C65" s="12">
        <v>0.04204</v>
      </c>
      <c r="D65" s="12">
        <v>0.04208</v>
      </c>
      <c r="E65" s="11">
        <v>0.8738</v>
      </c>
      <c r="F65" s="11">
        <v>20.77</v>
      </c>
    </row>
    <row r="66" spans="1:6" ht="18">
      <c r="A66" s="10" t="s">
        <v>9</v>
      </c>
      <c r="B66" s="11">
        <v>5E-05</v>
      </c>
      <c r="C66" s="11">
        <v>8E-05</v>
      </c>
      <c r="D66" s="12">
        <v>0.0001</v>
      </c>
      <c r="E66" s="11">
        <v>0.0012</v>
      </c>
      <c r="F66" s="11">
        <v>0.03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6" zoomScaleNormal="86" zoomScalePageLayoutView="0" workbookViewId="0" topLeftCell="A1">
      <selection activeCell="J3" sqref="J3"/>
    </sheetView>
  </sheetViews>
  <sheetFormatPr defaultColWidth="11.57421875" defaultRowHeight="12.75"/>
  <cols>
    <col min="1" max="1" width="23.140625" style="0" customWidth="1"/>
  </cols>
  <sheetData>
    <row r="1" spans="1:6" ht="48" customHeight="1">
      <c r="A1" s="29" t="s">
        <v>36</v>
      </c>
      <c r="B1" s="29"/>
      <c r="C1" s="29"/>
      <c r="D1" s="29"/>
      <c r="E1" s="29"/>
      <c r="F1" s="29"/>
    </row>
    <row r="2" spans="1:5" ht="18">
      <c r="A2" s="3" t="s">
        <v>4</v>
      </c>
      <c r="B2" s="3" t="s">
        <v>15</v>
      </c>
      <c r="C2" s="3" t="s">
        <v>5</v>
      </c>
      <c r="D2" s="3" t="s">
        <v>6</v>
      </c>
      <c r="E2" s="3" t="s">
        <v>7</v>
      </c>
    </row>
    <row r="3" spans="1:5" ht="18">
      <c r="A3" s="28">
        <f>SUM('Turno 5'!A55,'Turno 6'!A55)</f>
        <v>1933.9999999999998</v>
      </c>
      <c r="B3" s="28">
        <f>SUM('Turno 5'!B55,'Turno 6'!B55)</f>
        <v>92.33333333333334</v>
      </c>
      <c r="C3" s="28">
        <f>SUM('Turno 5'!C55,'Turno 6'!C55)</f>
        <v>75.66666666666666</v>
      </c>
      <c r="D3" s="28">
        <f>SUM('Turno 5'!D55,'Turno 6'!D55)</f>
        <v>109.16666666666666</v>
      </c>
      <c r="E3" s="28">
        <f>SUM('Turno 5'!E55,'Turno 6'!E55)</f>
        <v>1656.833333333333</v>
      </c>
    </row>
    <row r="4" spans="1:6" ht="18">
      <c r="A4" s="25" t="s">
        <v>8</v>
      </c>
      <c r="B4" s="26">
        <f>SQRT(B3)</f>
        <v>9.60902353693305</v>
      </c>
      <c r="C4" s="26">
        <f>SQRT(C3)</f>
        <v>8.698658900466592</v>
      </c>
      <c r="D4" s="26">
        <f>SQRT(D3)</f>
        <v>10.448285345771652</v>
      </c>
      <c r="E4" s="26">
        <f>SQRT(E3)</f>
        <v>40.70421763568651</v>
      </c>
      <c r="F4" s="2"/>
    </row>
    <row r="5" spans="1:6" ht="18.75">
      <c r="A5" s="16"/>
      <c r="B5" s="17"/>
      <c r="C5" s="17"/>
      <c r="D5" s="17"/>
      <c r="E5" s="17"/>
      <c r="F5" s="2"/>
    </row>
    <row r="6" spans="1:6" ht="18">
      <c r="A6" s="4" t="s">
        <v>19</v>
      </c>
      <c r="B6" s="4" t="s">
        <v>12</v>
      </c>
      <c r="C6" s="5" t="s">
        <v>13</v>
      </c>
      <c r="D6" s="5" t="s">
        <v>14</v>
      </c>
      <c r="E6" s="4" t="s">
        <v>29</v>
      </c>
      <c r="F6" s="4" t="s">
        <v>18</v>
      </c>
    </row>
    <row r="7" spans="1:6" ht="18">
      <c r="A7" s="4"/>
      <c r="B7" s="6">
        <f>B3/A3</f>
        <v>0.04774215787659429</v>
      </c>
      <c r="C7" s="6">
        <f>C3/A3</f>
        <v>0.03912443984832816</v>
      </c>
      <c r="D7" s="6">
        <f>D3/A3</f>
        <v>0.056446053085143055</v>
      </c>
      <c r="E7" s="6">
        <f>E3/A3</f>
        <v>0.8566873491899345</v>
      </c>
      <c r="F7" s="15">
        <f>3*E3/(B3+C3+D3)</f>
        <v>17.93325315694528</v>
      </c>
    </row>
    <row r="8" spans="1:6" ht="18">
      <c r="A8" s="22" t="s">
        <v>8</v>
      </c>
      <c r="B8" s="23">
        <f>SQRT(B7*(1-B7)/A3)</f>
        <v>0.004848418128039525</v>
      </c>
      <c r="C8" s="23">
        <f>SQRT(C7*(1-C7)/A3)</f>
        <v>0.004408891437750194</v>
      </c>
      <c r="D8" s="23">
        <f>SQRT(D7*(1-D7)/A3)</f>
        <v>0.005247735325614302</v>
      </c>
      <c r="E8" s="23">
        <f>SQRT(E7*(1-E7)/A3)</f>
        <v>0.007967557502670098</v>
      </c>
      <c r="F8" s="24">
        <f>3*SQRT(SUMSQ(B8:D8))/POWER(SUM(B7:D7),2)</f>
        <v>1.2263038985153631</v>
      </c>
    </row>
    <row r="9" spans="1:4" ht="18">
      <c r="A9" s="3"/>
      <c r="B9" s="3"/>
      <c r="C9" s="3"/>
      <c r="D9" s="3"/>
    </row>
    <row r="10" spans="1:5" ht="15">
      <c r="A10" s="9"/>
      <c r="B10" s="7"/>
      <c r="C10" s="7"/>
      <c r="D10" s="7"/>
      <c r="E10" s="8"/>
    </row>
    <row r="11" spans="1:6" ht="18">
      <c r="A11" s="13" t="s">
        <v>10</v>
      </c>
      <c r="B11" s="14">
        <v>0.04212</v>
      </c>
      <c r="C11" s="14">
        <v>0.04212</v>
      </c>
      <c r="D11" s="14">
        <v>0.04212</v>
      </c>
      <c r="E11" s="14">
        <v>0.8736</v>
      </c>
      <c r="F11" s="14">
        <v>20.74</v>
      </c>
    </row>
    <row r="12" spans="1:6" ht="18">
      <c r="A12" s="13"/>
      <c r="B12" s="14"/>
      <c r="C12" s="14"/>
      <c r="D12" s="14"/>
      <c r="E12" s="14"/>
      <c r="F12" s="14"/>
    </row>
    <row r="13" spans="1:6" ht="18">
      <c r="A13" s="10" t="s">
        <v>11</v>
      </c>
      <c r="B13" s="12">
        <v>0.042</v>
      </c>
      <c r="C13" s="12">
        <v>0.04204</v>
      </c>
      <c r="D13" s="12">
        <v>0.04208</v>
      </c>
      <c r="E13" s="11">
        <v>0.8738</v>
      </c>
      <c r="F13" s="11">
        <v>20.77</v>
      </c>
    </row>
    <row r="14" spans="1:6" ht="18">
      <c r="A14" s="10" t="s">
        <v>9</v>
      </c>
      <c r="B14" s="11">
        <v>5E-05</v>
      </c>
      <c r="C14" s="11">
        <v>8E-05</v>
      </c>
      <c r="D14" s="12">
        <v>0.0001</v>
      </c>
      <c r="E14" s="11">
        <v>0.0012</v>
      </c>
      <c r="F14" s="11">
        <v>0.03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Massimo</cp:lastModifiedBy>
  <dcterms:created xsi:type="dcterms:W3CDTF">2001-06-07T05:52:21Z</dcterms:created>
  <dcterms:modified xsi:type="dcterms:W3CDTF">2009-03-23T13:41:16Z</dcterms:modified>
  <cp:category/>
  <cp:version/>
  <cp:contentType/>
  <cp:contentStatus/>
</cp:coreProperties>
</file>