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344" windowWidth="15576" windowHeight="126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<sst xmlns="http://schemas.openxmlformats.org/spreadsheetml/2006/main" count="153" uniqueCount="36">
  <si>
    <t>Taus</t>
  </si>
  <si>
    <t>Quarks</t>
  </si>
  <si>
    <t>Myons</t>
  </si>
  <si>
    <t>Electrons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</si>
  <si>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</si>
  <si>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</si>
  <si>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</si>
  <si>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</si>
  <si>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</si>
  <si>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</si>
  <si>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</si>
  <si>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</si>
  <si>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</si>
  <si>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</si>
  <si>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</si>
  <si>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</si>
  <si>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</si>
  <si>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</si>
  <si>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</si>
  <si>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</si>
  <si>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</si>
  <si>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</si>
  <si>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</si>
  <si>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</si>
  <si>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</si>
  <si>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</si>
  <si>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</si>
  <si>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</si>
  <si>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</si>
  <si>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</si>
  <si>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enable</t>
  </si>
  <si>
    <t>Group IV</t>
  </si>
  <si>
    <t>TOTAL</t>
  </si>
  <si>
    <t>Gruppi 12-3</t>
  </si>
  <si>
    <t>Gruppi 13-3</t>
  </si>
  <si>
    <t>Gruppi 14-3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</si>
</sst>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3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87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88" fontId="12" fillId="0" borderId="0" xfId="0" applyNumberFormat="1" applyFont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50" zoomScaleNormal="50" workbookViewId="0" topLeftCell="A16">
      <selection activeCell="H13" sqref="H13"/>
    </sheetView>
  </sheetViews>
  <sheetFormatPr defaultColWidth="9.140625" defaultRowHeight="12.75"/>
  <cols>
    <col min="1" max="1" width="23.421875" style="0" customWidth="1"/>
    <col min="2" max="5" width="21.57421875" style="0" customWidth="1"/>
    <col min="6" max="6" width="17.7109375" style="0" customWidth="1"/>
    <col min="7" max="7" width="11.57421875" style="0" customWidth="1"/>
    <col min="8" max="8" width="23.421875" style="0" customWidth="1"/>
    <col min="9" max="12" width="21.57421875" style="0" customWidth="1"/>
    <col min="13" max="13" width="17.7109375" style="0" customWidth="1"/>
    <col min="14" max="16384" width="11.57421875" style="0" customWidth="1"/>
  </cols>
  <sheetData>
    <row r="1" spans="1:13" ht="17.25">
      <c r="A1" s="3" t="s">
        <v>33</v>
      </c>
      <c r="B1" s="1" t="s">
        <v>3</v>
      </c>
      <c r="C1" s="1" t="s">
        <v>2</v>
      </c>
      <c r="D1" s="1" t="s">
        <v>0</v>
      </c>
      <c r="E1" s="1" t="s">
        <v>1</v>
      </c>
      <c r="F1" s="19" t="s">
        <v>30</v>
      </c>
      <c r="H1" s="3" t="s">
        <v>35</v>
      </c>
      <c r="I1" s="1" t="s">
        <v>3</v>
      </c>
      <c r="J1" s="1" t="s">
        <v>2</v>
      </c>
      <c r="K1" s="1" t="s">
        <v>0</v>
      </c>
      <c r="L1" s="1" t="s">
        <v>1</v>
      </c>
      <c r="M1" s="19" t="s">
        <v>30</v>
      </c>
    </row>
    <row r="2" spans="1:13" ht="17.25">
      <c r="A2" s="3" t="s">
        <v>16</v>
      </c>
      <c r="B2" s="1">
        <v>6</v>
      </c>
      <c r="C2" s="1">
        <v>4.25</v>
      </c>
      <c r="D2" s="1">
        <v>8</v>
      </c>
      <c r="E2" s="1">
        <v>81.75</v>
      </c>
      <c r="F2" s="20">
        <v>1</v>
      </c>
      <c r="H2" s="3" t="s">
        <v>16</v>
      </c>
      <c r="I2" s="1">
        <v>7</v>
      </c>
      <c r="J2" s="1">
        <v>3</v>
      </c>
      <c r="K2" s="1">
        <v>10.666666666666668</v>
      </c>
      <c r="L2" s="1">
        <v>79.33333333333334</v>
      </c>
      <c r="M2" s="20">
        <v>1</v>
      </c>
    </row>
    <row r="3" spans="1:13" ht="17.25">
      <c r="A3" s="3" t="s">
        <v>17</v>
      </c>
      <c r="B3" s="1">
        <v>1</v>
      </c>
      <c r="C3" s="1">
        <v>4.5</v>
      </c>
      <c r="D3" s="1">
        <v>13.25</v>
      </c>
      <c r="E3" s="1">
        <v>80.5</v>
      </c>
      <c r="F3" s="20">
        <v>1</v>
      </c>
      <c r="H3" s="3" t="s">
        <v>17</v>
      </c>
      <c r="I3" s="1">
        <v>1.4</v>
      </c>
      <c r="J3" s="1">
        <v>2.5</v>
      </c>
      <c r="K3" s="1">
        <v>6.166666666666666</v>
      </c>
      <c r="L3" s="1">
        <v>88</v>
      </c>
      <c r="M3" s="20">
        <v>1</v>
      </c>
    </row>
    <row r="4" spans="1:13" ht="17.25">
      <c r="A4" s="3" t="s">
        <v>27</v>
      </c>
      <c r="B4" s="1">
        <v>2.8</v>
      </c>
      <c r="C4" s="1">
        <v>2.75</v>
      </c>
      <c r="D4" s="1">
        <v>4.5</v>
      </c>
      <c r="E4" s="1">
        <v>90</v>
      </c>
      <c r="F4" s="20">
        <v>1</v>
      </c>
      <c r="H4" s="3" t="s">
        <v>27</v>
      </c>
      <c r="I4" s="1">
        <v>2</v>
      </c>
      <c r="J4" s="1">
        <v>1.6666666666666667</v>
      </c>
      <c r="K4" s="1">
        <v>2.8333333333333335</v>
      </c>
      <c r="L4" s="1">
        <v>59.833333333333336</v>
      </c>
      <c r="M4" s="20">
        <v>1</v>
      </c>
    </row>
    <row r="5" spans="1:13" ht="17.25">
      <c r="A5" s="3" t="s">
        <v>26</v>
      </c>
      <c r="B5" s="1">
        <v>5.5</v>
      </c>
      <c r="C5" s="1">
        <v>4.25</v>
      </c>
      <c r="D5" s="1">
        <v>7.75</v>
      </c>
      <c r="E5" s="1">
        <v>82.5</v>
      </c>
      <c r="F5" s="20">
        <v>1</v>
      </c>
      <c r="H5" s="3" t="s">
        <v>26</v>
      </c>
      <c r="I5" s="1">
        <v>6</v>
      </c>
      <c r="J5" s="1">
        <v>4.5</v>
      </c>
      <c r="K5" s="1">
        <v>3.5</v>
      </c>
      <c r="L5" s="1">
        <v>86</v>
      </c>
      <c r="M5" s="20">
        <v>1</v>
      </c>
    </row>
    <row r="6" spans="1:13" ht="17.25">
      <c r="A6" s="3" t="s">
        <v>25</v>
      </c>
      <c r="B6" s="1">
        <v>3.5</v>
      </c>
      <c r="C6" s="1">
        <v>4.25</v>
      </c>
      <c r="D6" s="1">
        <v>5.5</v>
      </c>
      <c r="E6" s="1">
        <v>86.75</v>
      </c>
      <c r="F6" s="20">
        <v>1</v>
      </c>
      <c r="H6" s="3" t="s">
        <v>25</v>
      </c>
      <c r="I6" s="1">
        <v>3.5</v>
      </c>
      <c r="J6" s="1">
        <v>3.75</v>
      </c>
      <c r="K6" s="1">
        <v>10.25</v>
      </c>
      <c r="L6" s="1">
        <v>82.5</v>
      </c>
      <c r="M6" s="20">
        <v>1</v>
      </c>
    </row>
    <row r="7" spans="1:13" ht="17.25">
      <c r="A7" s="3" t="s">
        <v>24</v>
      </c>
      <c r="B7" s="1">
        <v>5</v>
      </c>
      <c r="C7" s="1">
        <v>7.25</v>
      </c>
      <c r="D7" s="1">
        <v>5.5</v>
      </c>
      <c r="E7" s="1">
        <v>83</v>
      </c>
      <c r="F7" s="20">
        <v>1</v>
      </c>
      <c r="H7" s="3" t="s">
        <v>24</v>
      </c>
      <c r="I7" s="1">
        <v>4.5</v>
      </c>
      <c r="J7" s="1">
        <v>6.25</v>
      </c>
      <c r="K7" s="1">
        <v>12</v>
      </c>
      <c r="L7" s="1">
        <v>76.75</v>
      </c>
      <c r="M7" s="20">
        <v>1</v>
      </c>
    </row>
    <row r="8" spans="1:13" ht="17.25">
      <c r="A8" s="3" t="s">
        <v>23</v>
      </c>
      <c r="B8" s="1">
        <v>6</v>
      </c>
      <c r="C8" s="1">
        <v>3.25</v>
      </c>
      <c r="D8" s="1">
        <v>4.75</v>
      </c>
      <c r="E8" s="1">
        <v>85</v>
      </c>
      <c r="F8" s="20">
        <v>1</v>
      </c>
      <c r="H8" s="3" t="s">
        <v>23</v>
      </c>
      <c r="I8" s="1">
        <v>5.8</v>
      </c>
      <c r="J8" s="1">
        <v>4</v>
      </c>
      <c r="K8" s="1">
        <v>6.75</v>
      </c>
      <c r="L8" s="1">
        <v>83.5</v>
      </c>
      <c r="M8" s="20">
        <v>1</v>
      </c>
    </row>
    <row r="9" spans="1:13" ht="17.25">
      <c r="A9" s="3" t="s">
        <v>22</v>
      </c>
      <c r="B9" s="1">
        <v>3.8</v>
      </c>
      <c r="C9" s="1">
        <v>3.25</v>
      </c>
      <c r="D9" s="1">
        <v>4.25</v>
      </c>
      <c r="E9" s="1">
        <v>88.75</v>
      </c>
      <c r="F9" s="20">
        <v>1</v>
      </c>
      <c r="H9" s="3" t="s">
        <v>22</v>
      </c>
      <c r="I9" s="1">
        <v>6.8</v>
      </c>
      <c r="J9" s="1">
        <v>4.5</v>
      </c>
      <c r="K9" s="1">
        <v>10.75</v>
      </c>
      <c r="L9" s="1">
        <v>75</v>
      </c>
      <c r="M9" s="20">
        <v>1</v>
      </c>
    </row>
    <row r="10" spans="1:13" ht="17.25">
      <c r="A10" s="3" t="s">
        <v>21</v>
      </c>
      <c r="B10" s="1">
        <v>1.5</v>
      </c>
      <c r="C10" s="1">
        <v>5.25</v>
      </c>
      <c r="D10" s="1">
        <v>7.25</v>
      </c>
      <c r="E10" s="1">
        <v>86</v>
      </c>
      <c r="F10" s="20">
        <v>1</v>
      </c>
      <c r="H10" s="3" t="s">
        <v>21</v>
      </c>
      <c r="I10" s="1">
        <v>4</v>
      </c>
      <c r="J10" s="1">
        <v>3.75</v>
      </c>
      <c r="K10" s="1">
        <v>6.5</v>
      </c>
      <c r="L10" s="1">
        <v>85.75</v>
      </c>
      <c r="M10" s="20">
        <v>1</v>
      </c>
    </row>
    <row r="11" spans="1:13" ht="17.25">
      <c r="A11" s="3" t="s">
        <v>28</v>
      </c>
      <c r="B11" s="1">
        <v>5.3</v>
      </c>
      <c r="C11" s="1">
        <v>3.5</v>
      </c>
      <c r="D11" s="1">
        <v>9.75</v>
      </c>
      <c r="E11" s="1">
        <v>80.75</v>
      </c>
      <c r="F11" s="20">
        <v>1</v>
      </c>
      <c r="H11" s="3" t="s">
        <v>28</v>
      </c>
      <c r="I11" s="1">
        <v>5.8</v>
      </c>
      <c r="J11" s="1">
        <v>4.75</v>
      </c>
      <c r="K11" s="1">
        <v>6</v>
      </c>
      <c r="L11" s="1">
        <v>83</v>
      </c>
      <c r="M11" s="20">
        <v>1</v>
      </c>
    </row>
    <row r="12" spans="1:12" ht="17.25">
      <c r="A12" s="3" t="s">
        <v>20</v>
      </c>
      <c r="B12" s="3"/>
      <c r="C12" s="3"/>
      <c r="D12" s="3"/>
      <c r="E12" s="3"/>
      <c r="H12" s="3" t="s">
        <v>20</v>
      </c>
      <c r="I12" s="3"/>
      <c r="J12" s="3"/>
      <c r="K12" s="3"/>
      <c r="L12" s="3"/>
    </row>
    <row r="13" spans="1:12" ht="17.25">
      <c r="A13" s="3" t="s">
        <v>4</v>
      </c>
      <c r="B13" s="3" t="s">
        <v>15</v>
      </c>
      <c r="C13" s="3" t="s">
        <v>5</v>
      </c>
      <c r="D13" s="3" t="s">
        <v>6</v>
      </c>
      <c r="E13" s="3" t="s">
        <v>7</v>
      </c>
      <c r="H13" s="3" t="s">
        <v>4</v>
      </c>
      <c r="I13" s="3" t="s">
        <v>15</v>
      </c>
      <c r="J13" s="3" t="s">
        <v>5</v>
      </c>
      <c r="K13" s="3" t="s">
        <v>6</v>
      </c>
      <c r="L13" s="3" t="s">
        <v>7</v>
      </c>
    </row>
    <row r="14" spans="1:12" ht="17.25">
      <c r="A14" s="28">
        <f>SUM(B14:E14)</f>
        <v>998.4</v>
      </c>
      <c r="B14" s="18">
        <f>SUM(B2:B12)</f>
        <v>40.4</v>
      </c>
      <c r="C14" s="18">
        <f>SUM(C2:C12)</f>
        <v>42.5</v>
      </c>
      <c r="D14" s="18">
        <f>SUM(D2:D12)</f>
        <v>70.5</v>
      </c>
      <c r="E14" s="18">
        <f>SUM(E2:E12)</f>
        <v>845</v>
      </c>
      <c r="H14" s="28">
        <f>SUM(I14:L14)</f>
        <v>960.5500000000001</v>
      </c>
      <c r="I14" s="18">
        <f>SUM(I2:I12)</f>
        <v>46.8</v>
      </c>
      <c r="J14" s="18">
        <f>SUM(J2:J12)</f>
        <v>38.66666666666667</v>
      </c>
      <c r="K14" s="18">
        <f>SUM(K2:K12)</f>
        <v>75.41666666666667</v>
      </c>
      <c r="L14" s="18">
        <f>SUM(L2:L12)</f>
        <v>799.6666666666667</v>
      </c>
    </row>
    <row r="15" spans="1:13" ht="17.25">
      <c r="A15" s="25" t="s">
        <v>8</v>
      </c>
      <c r="B15" s="26">
        <f>SQRT(B14)</f>
        <v>6.356099432828281</v>
      </c>
      <c r="C15" s="26">
        <f>SQRT(C14)</f>
        <v>6.519202405202649</v>
      </c>
      <c r="D15" s="26">
        <f>SQRT(D14)</f>
        <v>8.396427811873332</v>
      </c>
      <c r="E15" s="26">
        <f>SQRT(E14)</f>
        <v>29.068883707497267</v>
      </c>
      <c r="F15" s="2"/>
      <c r="H15" s="25" t="s">
        <v>8</v>
      </c>
      <c r="I15" s="26">
        <f>SQRT(I14)</f>
        <v>6.841052550594828</v>
      </c>
      <c r="J15" s="26">
        <f>SQRT(J14)</f>
        <v>6.21825270205921</v>
      </c>
      <c r="K15" s="26">
        <f>SQRT(K14)</f>
        <v>8.684276980075351</v>
      </c>
      <c r="L15" s="26">
        <f>SQRT(L14)</f>
        <v>28.278378077016136</v>
      </c>
      <c r="M15" s="2"/>
    </row>
    <row r="16" spans="1:13" ht="17.25">
      <c r="A16" s="16"/>
      <c r="B16" s="17"/>
      <c r="C16" s="17"/>
      <c r="D16" s="17"/>
      <c r="E16" s="17"/>
      <c r="F16" s="2"/>
      <c r="H16" s="16"/>
      <c r="I16" s="17"/>
      <c r="J16" s="17"/>
      <c r="K16" s="17"/>
      <c r="L16" s="17"/>
      <c r="M16" s="2"/>
    </row>
    <row r="17" spans="1:13" ht="17.25">
      <c r="A17" s="4" t="s">
        <v>19</v>
      </c>
      <c r="B17" s="4" t="s">
        <v>12</v>
      </c>
      <c r="C17" s="5" t="s">
        <v>13</v>
      </c>
      <c r="D17" s="5" t="s">
        <v>14</v>
      </c>
      <c r="E17" s="4" t="s">
        <v>29</v>
      </c>
      <c r="F17" s="4" t="s">
        <v>18</v>
      </c>
      <c r="H17" s="4" t="s">
        <v>19</v>
      </c>
      <c r="I17" s="4" t="s">
        <v>12</v>
      </c>
      <c r="J17" s="5" t="s">
        <v>13</v>
      </c>
      <c r="K17" s="5" t="s">
        <v>14</v>
      </c>
      <c r="L17" s="4" t="s">
        <v>29</v>
      </c>
      <c r="M17" s="4" t="s">
        <v>18</v>
      </c>
    </row>
    <row r="18" spans="1:13" ht="17.25">
      <c r="A18" s="4"/>
      <c r="B18" s="6">
        <f>B14/A14</f>
        <v>0.04046474358974359</v>
      </c>
      <c r="C18" s="6">
        <f>C14/A14</f>
        <v>0.042568108974358976</v>
      </c>
      <c r="D18" s="6">
        <f>D14/A14</f>
        <v>0.07061298076923077</v>
      </c>
      <c r="E18" s="6">
        <f>E14/A14</f>
        <v>0.8463541666666667</v>
      </c>
      <c r="F18" s="15">
        <f>3*E14/(B14+C14+D14)</f>
        <v>16.525423728813557</v>
      </c>
      <c r="H18" s="4"/>
      <c r="I18" s="6">
        <f>I14/H14</f>
        <v>0.048722086304721246</v>
      </c>
      <c r="J18" s="6">
        <f>J14/H14</f>
        <v>0.04025471518053893</v>
      </c>
      <c r="K18" s="6">
        <f>K14/H14</f>
        <v>0.07851404577238735</v>
      </c>
      <c r="L18" s="6">
        <f>L14/H14</f>
        <v>0.8325091527423525</v>
      </c>
      <c r="M18" s="15">
        <f>3*L14/(I14+J14+K14)</f>
        <v>14.911426499533825</v>
      </c>
    </row>
    <row r="19" spans="1:13" ht="17.25">
      <c r="A19" s="22" t="s">
        <v>8</v>
      </c>
      <c r="B19" s="23">
        <f>SQRT(B18*(1-B18)/A14)</f>
        <v>0.006236150369438529</v>
      </c>
      <c r="C19" s="23">
        <f>SQRT(C18*(1-C18)/A14)</f>
        <v>0.006389161077915735</v>
      </c>
      <c r="D19" s="23">
        <f>SQRT(D18*(1-D18)/A14)</f>
        <v>0.008107524828841134</v>
      </c>
      <c r="E19" s="23">
        <f>SQRT(E18*(1-E18)/A14)</f>
        <v>0.011412588958313057</v>
      </c>
      <c r="F19" s="24">
        <f>3*SQRT(SUMSQ(B19:D19))/POWER(SUM(B18:D18),2)</f>
        <v>1.5325898928786803</v>
      </c>
      <c r="H19" s="22" t="s">
        <v>8</v>
      </c>
      <c r="I19" s="23">
        <f>SQRT(I18*(1-I18)/H14)</f>
        <v>0.006946349920804053</v>
      </c>
      <c r="J19" s="23">
        <f>SQRT(J18*(1-J18)/H14)</f>
        <v>0.006342002143539961</v>
      </c>
      <c r="K19" s="23">
        <f>SQRT(K18*(1-K18)/H14)</f>
        <v>0.00867876742380511</v>
      </c>
      <c r="L19" s="23">
        <f>SQRT(L18*(1-L18)/H14)</f>
        <v>0.012048418936869365</v>
      </c>
      <c r="M19" s="24">
        <f>3*SQRT(SUMSQ(I19:K19))/POWER(SUM(I18:K18),2)</f>
        <v>1.3686354617727265</v>
      </c>
    </row>
    <row r="20" spans="1:11" ht="17.25">
      <c r="A20" s="3"/>
      <c r="B20" s="3"/>
      <c r="C20" s="3"/>
      <c r="D20" s="3"/>
      <c r="H20" s="3"/>
      <c r="I20" s="3"/>
      <c r="J20" s="3"/>
      <c r="K20" s="3"/>
    </row>
    <row r="21" spans="1:13" ht="17.25">
      <c r="A21" s="3" t="s">
        <v>34</v>
      </c>
      <c r="B21" s="1" t="s">
        <v>3</v>
      </c>
      <c r="C21" s="1" t="s">
        <v>2</v>
      </c>
      <c r="D21" s="1" t="s">
        <v>0</v>
      </c>
      <c r="E21" s="1" t="s">
        <v>1</v>
      </c>
      <c r="F21" s="19" t="s">
        <v>30</v>
      </c>
      <c r="H21" s="3" t="s">
        <v>31</v>
      </c>
      <c r="I21" s="1" t="s">
        <v>3</v>
      </c>
      <c r="J21" s="1" t="s">
        <v>2</v>
      </c>
      <c r="K21" s="1" t="s">
        <v>0</v>
      </c>
      <c r="L21" s="1" t="s">
        <v>1</v>
      </c>
      <c r="M21" s="19" t="s">
        <v>30</v>
      </c>
    </row>
    <row r="22" spans="1:13" ht="17.25">
      <c r="A22" s="3" t="s">
        <v>16</v>
      </c>
      <c r="B22" s="1">
        <v>6</v>
      </c>
      <c r="C22" s="1">
        <v>4.5</v>
      </c>
      <c r="D22" s="1">
        <v>9.75</v>
      </c>
      <c r="E22" s="1">
        <v>79.75</v>
      </c>
      <c r="F22" s="20">
        <v>1</v>
      </c>
      <c r="H22" s="3" t="s">
        <v>16</v>
      </c>
      <c r="I22" s="3"/>
      <c r="J22" s="3"/>
      <c r="K22" s="3"/>
      <c r="L22" s="3"/>
      <c r="M22" s="20">
        <v>0</v>
      </c>
    </row>
    <row r="23" spans="1:13" ht="17.25">
      <c r="A23" s="3" t="s">
        <v>17</v>
      </c>
      <c r="B23" s="1">
        <v>1.9</v>
      </c>
      <c r="C23" s="1">
        <v>3.333333333333333</v>
      </c>
      <c r="D23" s="1">
        <v>5</v>
      </c>
      <c r="E23" s="1">
        <v>89.16666666666666</v>
      </c>
      <c r="F23" s="20">
        <v>1</v>
      </c>
      <c r="H23" s="3" t="s">
        <v>17</v>
      </c>
      <c r="I23" s="3"/>
      <c r="J23" s="3"/>
      <c r="K23" s="3"/>
      <c r="L23" s="3"/>
      <c r="M23" s="20">
        <v>0</v>
      </c>
    </row>
    <row r="24" spans="1:13" ht="17.25">
      <c r="A24" s="3" t="s">
        <v>27</v>
      </c>
      <c r="B24" s="1">
        <v>1.4</v>
      </c>
      <c r="C24" s="1">
        <v>1</v>
      </c>
      <c r="D24" s="1">
        <v>1.1666666666666667</v>
      </c>
      <c r="E24" s="1">
        <v>46.166666666666664</v>
      </c>
      <c r="F24" s="20">
        <v>1</v>
      </c>
      <c r="H24" s="3" t="s">
        <v>27</v>
      </c>
      <c r="I24" s="3"/>
      <c r="J24" s="3"/>
      <c r="K24" s="3"/>
      <c r="L24" s="3"/>
      <c r="M24" s="20">
        <v>0</v>
      </c>
    </row>
    <row r="25" spans="1:13" ht="17.25">
      <c r="A25" s="3" t="s">
        <v>26</v>
      </c>
      <c r="B25" s="1">
        <v>6.9</v>
      </c>
      <c r="C25" s="1">
        <v>4.5</v>
      </c>
      <c r="D25" s="1">
        <v>11.916666666666666</v>
      </c>
      <c r="E25" s="1">
        <v>76.75</v>
      </c>
      <c r="F25" s="20">
        <v>1</v>
      </c>
      <c r="H25" s="3" t="s">
        <v>26</v>
      </c>
      <c r="I25" s="3"/>
      <c r="J25" s="3"/>
      <c r="K25" s="3"/>
      <c r="L25" s="3"/>
      <c r="M25" s="20">
        <v>0</v>
      </c>
    </row>
    <row r="26" spans="1:13" ht="17.25">
      <c r="A26" s="3" t="s">
        <v>25</v>
      </c>
      <c r="B26" s="1">
        <v>5.3</v>
      </c>
      <c r="C26" s="1">
        <v>5</v>
      </c>
      <c r="D26" s="1">
        <v>12</v>
      </c>
      <c r="E26" s="1">
        <v>77.75</v>
      </c>
      <c r="F26" s="20">
        <v>1</v>
      </c>
      <c r="H26" s="3" t="s">
        <v>25</v>
      </c>
      <c r="I26" s="3"/>
      <c r="J26" s="3"/>
      <c r="K26" s="3"/>
      <c r="L26" s="3"/>
      <c r="M26" s="20">
        <v>0</v>
      </c>
    </row>
    <row r="27" spans="1:13" ht="17.25">
      <c r="A27" s="3" t="s">
        <v>24</v>
      </c>
      <c r="B27" s="1">
        <v>4.5</v>
      </c>
      <c r="C27" s="1">
        <v>7.5</v>
      </c>
      <c r="D27" s="1">
        <v>10.25</v>
      </c>
      <c r="E27" s="1">
        <v>77.5</v>
      </c>
      <c r="F27" s="20">
        <v>1</v>
      </c>
      <c r="H27" s="3" t="s">
        <v>24</v>
      </c>
      <c r="I27" s="3"/>
      <c r="J27" s="3"/>
      <c r="K27" s="3"/>
      <c r="L27" s="3"/>
      <c r="M27" s="20">
        <v>0</v>
      </c>
    </row>
    <row r="28" spans="1:13" ht="17.25">
      <c r="A28" s="3" t="s">
        <v>23</v>
      </c>
      <c r="B28" s="1">
        <v>4.8</v>
      </c>
      <c r="C28" s="1">
        <v>7.75</v>
      </c>
      <c r="D28" s="1">
        <v>4.5</v>
      </c>
      <c r="E28" s="1">
        <v>82.25</v>
      </c>
      <c r="F28" s="20">
        <v>1</v>
      </c>
      <c r="H28" s="3" t="s">
        <v>23</v>
      </c>
      <c r="I28" s="3"/>
      <c r="J28" s="3"/>
      <c r="K28" s="3"/>
      <c r="L28" s="3"/>
      <c r="M28" s="20">
        <v>0</v>
      </c>
    </row>
    <row r="29" spans="1:13" ht="17.25">
      <c r="A29" s="3" t="s">
        <v>22</v>
      </c>
      <c r="B29" s="1">
        <v>3.8</v>
      </c>
      <c r="C29" s="1">
        <v>3.25</v>
      </c>
      <c r="D29" s="1">
        <v>4</v>
      </c>
      <c r="E29" s="1">
        <v>88.25</v>
      </c>
      <c r="F29" s="20">
        <v>1</v>
      </c>
      <c r="H29" s="3" t="s">
        <v>22</v>
      </c>
      <c r="I29" s="3"/>
      <c r="J29" s="3"/>
      <c r="K29" s="3"/>
      <c r="L29" s="3"/>
      <c r="M29" s="20">
        <v>0</v>
      </c>
    </row>
    <row r="30" spans="1:13" ht="17.25">
      <c r="A30" s="3" t="s">
        <v>21</v>
      </c>
      <c r="B30" s="1">
        <v>3.5</v>
      </c>
      <c r="C30" s="1">
        <v>3.5</v>
      </c>
      <c r="D30" s="1">
        <v>5</v>
      </c>
      <c r="E30" s="1">
        <v>88</v>
      </c>
      <c r="F30" s="20">
        <v>1</v>
      </c>
      <c r="H30" s="3" t="s">
        <v>21</v>
      </c>
      <c r="I30" s="3"/>
      <c r="J30" s="3"/>
      <c r="K30" s="3"/>
      <c r="L30" s="3"/>
      <c r="M30" s="20">
        <v>0</v>
      </c>
    </row>
    <row r="31" spans="1:13" ht="17.25">
      <c r="A31" s="3" t="s">
        <v>28</v>
      </c>
      <c r="B31" s="1">
        <v>4</v>
      </c>
      <c r="C31" s="1">
        <v>1</v>
      </c>
      <c r="D31" s="1">
        <v>10</v>
      </c>
      <c r="E31" s="1">
        <v>85</v>
      </c>
      <c r="F31" s="20">
        <v>1</v>
      </c>
      <c r="H31" s="3" t="s">
        <v>28</v>
      </c>
      <c r="I31" s="3"/>
      <c r="J31" s="3"/>
      <c r="K31" s="3"/>
      <c r="L31" s="3"/>
      <c r="M31" s="20">
        <v>0</v>
      </c>
    </row>
    <row r="32" spans="1:12" ht="17.25">
      <c r="A32" s="3" t="s">
        <v>20</v>
      </c>
      <c r="B32" s="3"/>
      <c r="C32" s="3"/>
      <c r="D32" s="3"/>
      <c r="E32" s="3"/>
      <c r="H32" s="3" t="s">
        <v>20</v>
      </c>
      <c r="I32" s="3"/>
      <c r="J32" s="3"/>
      <c r="K32" s="3"/>
      <c r="L32" s="3"/>
    </row>
    <row r="33" spans="1:12" ht="17.25">
      <c r="A33" s="3" t="s">
        <v>4</v>
      </c>
      <c r="B33" s="3" t="s">
        <v>15</v>
      </c>
      <c r="C33" s="3" t="s">
        <v>5</v>
      </c>
      <c r="D33" s="3" t="s">
        <v>6</v>
      </c>
      <c r="E33" s="3" t="s">
        <v>7</v>
      </c>
      <c r="H33" s="3" t="s">
        <v>4</v>
      </c>
      <c r="I33" s="3" t="s">
        <v>15</v>
      </c>
      <c r="J33" s="3" t="s">
        <v>5</v>
      </c>
      <c r="K33" s="3" t="s">
        <v>6</v>
      </c>
      <c r="L33" s="3" t="s">
        <v>7</v>
      </c>
    </row>
    <row r="34" spans="1:12" ht="17.25">
      <c r="A34" s="28">
        <f>SUM(B34:E34)</f>
        <v>947.5999999999999</v>
      </c>
      <c r="B34" s="18">
        <f>SUM(B22:B32)</f>
        <v>42.1</v>
      </c>
      <c r="C34" s="18">
        <f>SUM(C22:C32)</f>
        <v>41.33333333333333</v>
      </c>
      <c r="D34" s="18">
        <f>SUM(D22:D32)</f>
        <v>73.58333333333333</v>
      </c>
      <c r="E34" s="18">
        <f>SUM(E22:E32)</f>
        <v>790.5833333333333</v>
      </c>
      <c r="H34" s="28">
        <f>SUM(I34:L34)</f>
        <v>0</v>
      </c>
      <c r="I34" s="18">
        <f>SUM(I22:I32)</f>
        <v>0</v>
      </c>
      <c r="J34" s="18">
        <f>SUM(J22:J32)</f>
        <v>0</v>
      </c>
      <c r="K34" s="18">
        <f>SUM(K22:K32)</f>
        <v>0</v>
      </c>
      <c r="L34" s="18">
        <f>SUM(L22:L32)</f>
        <v>0</v>
      </c>
    </row>
    <row r="35" spans="1:13" ht="17.25">
      <c r="A35" s="25" t="s">
        <v>8</v>
      </c>
      <c r="B35" s="26">
        <f>SQRT(B34)</f>
        <v>6.488451279003334</v>
      </c>
      <c r="C35" s="26">
        <f>SQRT(C34)</f>
        <v>6.429100507328636</v>
      </c>
      <c r="D35" s="26">
        <f>SQRT(D34)</f>
        <v>8.578072821638514</v>
      </c>
      <c r="E35" s="26">
        <f>SQRT(E34)</f>
        <v>28.117313764535425</v>
      </c>
      <c r="F35" s="2"/>
      <c r="H35" s="25" t="s">
        <v>8</v>
      </c>
      <c r="I35" s="26">
        <f>SQRT(I34)</f>
        <v>0</v>
      </c>
      <c r="J35" s="26">
        <f>SQRT(J34)</f>
        <v>0</v>
      </c>
      <c r="K35" s="26">
        <f>SQRT(K34)</f>
        <v>0</v>
      </c>
      <c r="L35" s="26">
        <f>SQRT(L34)</f>
        <v>0</v>
      </c>
      <c r="M35" s="2"/>
    </row>
    <row r="36" spans="1:13" ht="17.25">
      <c r="A36" s="16"/>
      <c r="B36" s="17"/>
      <c r="C36" s="17"/>
      <c r="D36" s="17"/>
      <c r="E36" s="17"/>
      <c r="F36" s="2"/>
      <c r="H36" s="16"/>
      <c r="I36" s="17"/>
      <c r="J36" s="17"/>
      <c r="K36" s="17"/>
      <c r="L36" s="17"/>
      <c r="M36" s="2"/>
    </row>
    <row r="37" spans="1:13" ht="17.25">
      <c r="A37" s="4" t="s">
        <v>19</v>
      </c>
      <c r="B37" s="4" t="s">
        <v>12</v>
      </c>
      <c r="C37" s="5" t="s">
        <v>13</v>
      </c>
      <c r="D37" s="5" t="s">
        <v>14</v>
      </c>
      <c r="E37" s="4" t="s">
        <v>29</v>
      </c>
      <c r="F37" s="4" t="s">
        <v>18</v>
      </c>
      <c r="H37" s="4" t="s">
        <v>19</v>
      </c>
      <c r="I37" s="4" t="s">
        <v>12</v>
      </c>
      <c r="J37" s="5" t="s">
        <v>13</v>
      </c>
      <c r="K37" s="5" t="s">
        <v>14</v>
      </c>
      <c r="L37" s="4" t="s">
        <v>29</v>
      </c>
      <c r="M37" s="4" t="s">
        <v>18</v>
      </c>
    </row>
    <row r="38" spans="1:13" ht="17.25">
      <c r="A38" s="4"/>
      <c r="B38" s="6">
        <f>B34/A34</f>
        <v>0.04442802870409456</v>
      </c>
      <c r="C38" s="6">
        <f>C34/A34</f>
        <v>0.04361896721542141</v>
      </c>
      <c r="D38" s="6">
        <f>D34/A34</f>
        <v>0.07765231461938933</v>
      </c>
      <c r="E38" s="6">
        <f>E34/A34</f>
        <v>0.8343006894610947</v>
      </c>
      <c r="F38" s="15">
        <f>3*E34/(B34+C34+D34)</f>
        <v>15.105084385946292</v>
      </c>
      <c r="H38" s="4"/>
      <c r="I38" s="6" t="e">
        <f>I34/H34</f>
        <v>#DIV/0!</v>
      </c>
      <c r="J38" s="6" t="e">
        <f>J34/H34</f>
        <v>#DIV/0!</v>
      </c>
      <c r="K38" s="6" t="e">
        <f>K34/H34</f>
        <v>#DIV/0!</v>
      </c>
      <c r="L38" s="6" t="e">
        <f>L34/H34</f>
        <v>#DIV/0!</v>
      </c>
      <c r="M38" s="15" t="e">
        <f>3*L34/(I34+J34+K34)</f>
        <v>#DIV/0!</v>
      </c>
    </row>
    <row r="39" spans="1:13" ht="17.25">
      <c r="A39" s="22" t="s">
        <v>8</v>
      </c>
      <c r="B39" s="23">
        <f>SQRT(B38*(1-B38)/A34)</f>
        <v>0.006693414145149818</v>
      </c>
      <c r="C39" s="23">
        <f>SQRT(C38*(1-C38)/A34)</f>
        <v>0.006634995618523933</v>
      </c>
      <c r="D39" s="23">
        <f>SQRT(D38*(1-D38)/A34)</f>
        <v>0.008693847298531916</v>
      </c>
      <c r="E39" s="23">
        <f>SQRT(E38*(1-E38)/A34)</f>
        <v>0.012078392153483655</v>
      </c>
      <c r="F39" s="24">
        <f>3*SQRT(SUMSQ(B39:D39))/POWER(SUM(B38:D38),2)</f>
        <v>1.401010037218851</v>
      </c>
      <c r="H39" s="22" t="s">
        <v>8</v>
      </c>
      <c r="I39" s="23" t="e">
        <f>SQRT(I38*(1-I38)/H34)</f>
        <v>#DIV/0!</v>
      </c>
      <c r="J39" s="23" t="e">
        <f>SQRT(J38*(1-J38)/H34)</f>
        <v>#DIV/0!</v>
      </c>
      <c r="K39" s="23" t="e">
        <f>SQRT(K38*(1-K38)/H34)</f>
        <v>#DIV/0!</v>
      </c>
      <c r="L39" s="23" t="e">
        <f>SQRT(L38*(1-L38)/H34)</f>
        <v>#DIV/0!</v>
      </c>
      <c r="M39" s="24" t="e">
        <f>3*SQRT(SUMSQ(I39:K39))/POWER(SUM(I38:K38),2)</f>
        <v>#DIV/0!</v>
      </c>
    </row>
    <row r="41" spans="1:5" ht="17.25">
      <c r="A41" s="3" t="s">
        <v>32</v>
      </c>
      <c r="B41" s="1" t="s">
        <v>3</v>
      </c>
      <c r="C41" s="1" t="s">
        <v>2</v>
      </c>
      <c r="D41" s="1" t="s">
        <v>0</v>
      </c>
      <c r="E41" s="1" t="s">
        <v>1</v>
      </c>
    </row>
    <row r="42" spans="1:5" ht="17.25">
      <c r="A42" s="3" t="s">
        <v>16</v>
      </c>
      <c r="B42" s="21">
        <f>SUM(B2*$F2,I2*$M2,B22*$F22,I22*$M22)/($F2+$M2+$F22+$M22)</f>
        <v>6.333333333333333</v>
      </c>
      <c r="C42" s="21">
        <f aca="true" t="shared" si="0" ref="C42:E51">SUM(C2*$F2,J2*$M2,C22*$F22,J22*$M22)/($F2+$M2+$F22+$M22)</f>
        <v>3.9166666666666665</v>
      </c>
      <c r="D42" s="21">
        <f t="shared" si="0"/>
        <v>9.472222222222223</v>
      </c>
      <c r="E42" s="21">
        <f t="shared" si="0"/>
        <v>80.27777777777779</v>
      </c>
    </row>
    <row r="43" spans="1:5" ht="17.25">
      <c r="A43" s="3" t="s">
        <v>17</v>
      </c>
      <c r="B43" s="21">
        <f aca="true" t="shared" si="1" ref="B43:B51">SUM(B3*$F3,I3*$M3,B23*$F23,I23*$M23)/($F3+$M3+$F23+$M23)</f>
        <v>1.4333333333333333</v>
      </c>
      <c r="C43" s="21">
        <f t="shared" si="0"/>
        <v>3.444444444444444</v>
      </c>
      <c r="D43" s="21">
        <f t="shared" si="0"/>
        <v>8.138888888888888</v>
      </c>
      <c r="E43" s="21">
        <f t="shared" si="0"/>
        <v>85.88888888888887</v>
      </c>
    </row>
    <row r="44" spans="1:5" ht="17.25">
      <c r="A44" s="3" t="s">
        <v>27</v>
      </c>
      <c r="B44" s="21">
        <f t="shared" si="1"/>
        <v>2.0666666666666664</v>
      </c>
      <c r="C44" s="21">
        <f t="shared" si="0"/>
        <v>1.8055555555555556</v>
      </c>
      <c r="D44" s="21">
        <f t="shared" si="0"/>
        <v>2.8333333333333335</v>
      </c>
      <c r="E44" s="21">
        <f t="shared" si="0"/>
        <v>65.33333333333333</v>
      </c>
    </row>
    <row r="45" spans="1:5" ht="17.25">
      <c r="A45" s="3" t="s">
        <v>26</v>
      </c>
      <c r="B45" s="21">
        <f t="shared" si="1"/>
        <v>6.133333333333333</v>
      </c>
      <c r="C45" s="21">
        <f t="shared" si="0"/>
        <v>4.416666666666667</v>
      </c>
      <c r="D45" s="21">
        <f t="shared" si="0"/>
        <v>7.722222222222221</v>
      </c>
      <c r="E45" s="21">
        <f t="shared" si="0"/>
        <v>81.75</v>
      </c>
    </row>
    <row r="46" spans="1:5" ht="17.25">
      <c r="A46" s="3" t="s">
        <v>25</v>
      </c>
      <c r="B46" s="21">
        <f t="shared" si="1"/>
        <v>4.1000000000000005</v>
      </c>
      <c r="C46" s="21">
        <f t="shared" si="0"/>
        <v>4.333333333333333</v>
      </c>
      <c r="D46" s="21">
        <f t="shared" si="0"/>
        <v>9.25</v>
      </c>
      <c r="E46" s="21">
        <f t="shared" si="0"/>
        <v>82.33333333333333</v>
      </c>
    </row>
    <row r="47" spans="1:5" ht="17.25">
      <c r="A47" s="3" t="s">
        <v>24</v>
      </c>
      <c r="B47" s="21">
        <f t="shared" si="1"/>
        <v>4.666666666666667</v>
      </c>
      <c r="C47" s="21">
        <f t="shared" si="0"/>
        <v>7</v>
      </c>
      <c r="D47" s="21">
        <f t="shared" si="0"/>
        <v>9.25</v>
      </c>
      <c r="E47" s="21">
        <f t="shared" si="0"/>
        <v>79.08333333333333</v>
      </c>
    </row>
    <row r="48" spans="1:5" ht="17.25">
      <c r="A48" s="3" t="s">
        <v>23</v>
      </c>
      <c r="B48" s="21">
        <f t="shared" si="1"/>
        <v>5.533333333333334</v>
      </c>
      <c r="C48" s="21">
        <f t="shared" si="0"/>
        <v>5</v>
      </c>
      <c r="D48" s="21">
        <f t="shared" si="0"/>
        <v>5.333333333333333</v>
      </c>
      <c r="E48" s="21">
        <f t="shared" si="0"/>
        <v>83.58333333333333</v>
      </c>
    </row>
    <row r="49" spans="1:5" ht="17.25">
      <c r="A49" s="3" t="s">
        <v>22</v>
      </c>
      <c r="B49" s="21">
        <f t="shared" si="1"/>
        <v>4.8</v>
      </c>
      <c r="C49" s="21">
        <f t="shared" si="0"/>
        <v>3.6666666666666665</v>
      </c>
      <c r="D49" s="21">
        <f t="shared" si="0"/>
        <v>6.333333333333333</v>
      </c>
      <c r="E49" s="21">
        <f t="shared" si="0"/>
        <v>84</v>
      </c>
    </row>
    <row r="50" spans="1:5" ht="17.25">
      <c r="A50" s="3" t="s">
        <v>21</v>
      </c>
      <c r="B50" s="21">
        <f t="shared" si="1"/>
        <v>3</v>
      </c>
      <c r="C50" s="21">
        <f t="shared" si="0"/>
        <v>4.166666666666667</v>
      </c>
      <c r="D50" s="21">
        <f t="shared" si="0"/>
        <v>6.25</v>
      </c>
      <c r="E50" s="21">
        <f t="shared" si="0"/>
        <v>86.58333333333333</v>
      </c>
    </row>
    <row r="51" spans="1:5" ht="17.25">
      <c r="A51" s="3" t="s">
        <v>28</v>
      </c>
      <c r="B51" s="21">
        <f t="shared" si="1"/>
        <v>5.033333333333333</v>
      </c>
      <c r="C51" s="21">
        <f t="shared" si="0"/>
        <v>3.0833333333333335</v>
      </c>
      <c r="D51" s="21">
        <f t="shared" si="0"/>
        <v>8.583333333333334</v>
      </c>
      <c r="E51" s="21">
        <f t="shared" si="0"/>
        <v>82.91666666666667</v>
      </c>
    </row>
    <row r="52" spans="1:5" ht="17.25">
      <c r="A52" s="3" t="s">
        <v>20</v>
      </c>
      <c r="B52" s="3"/>
      <c r="C52" s="3"/>
      <c r="D52" s="3"/>
      <c r="E52" s="3"/>
    </row>
    <row r="53" spans="1:5" ht="17.25">
      <c r="A53" s="3" t="s">
        <v>20</v>
      </c>
      <c r="B53" s="3"/>
      <c r="C53" s="3"/>
      <c r="D53" s="3"/>
      <c r="E53" s="3"/>
    </row>
    <row r="54" spans="1:5" ht="17.25">
      <c r="A54" s="3" t="s">
        <v>4</v>
      </c>
      <c r="B54" s="3" t="s">
        <v>15</v>
      </c>
      <c r="C54" s="3" t="s">
        <v>5</v>
      </c>
      <c r="D54" s="3" t="s">
        <v>6</v>
      </c>
      <c r="E54" s="3" t="s">
        <v>7</v>
      </c>
    </row>
    <row r="55" spans="1:5" ht="17.25">
      <c r="A55" s="28">
        <f>SUM(B55:E55)</f>
        <v>968.85</v>
      </c>
      <c r="B55" s="27">
        <f>SUM(B42:B53)</f>
        <v>43.1</v>
      </c>
      <c r="C55" s="27">
        <f>SUM(C42:C53)</f>
        <v>40.83333333333333</v>
      </c>
      <c r="D55" s="27">
        <f>SUM(D42:D53)</f>
        <v>73.16666666666667</v>
      </c>
      <c r="E55" s="27">
        <f>SUM(E42:E53)</f>
        <v>811.75</v>
      </c>
    </row>
    <row r="56" spans="1:6" ht="17.25">
      <c r="A56" s="25" t="s">
        <v>8</v>
      </c>
      <c r="B56" s="26">
        <f>SQRT(B55)</f>
        <v>6.565059024867941</v>
      </c>
      <c r="C56" s="26">
        <f>SQRT(C55)</f>
        <v>6.390096504226937</v>
      </c>
      <c r="D56" s="26">
        <f>SQRT(D55)</f>
        <v>8.553751613570894</v>
      </c>
      <c r="E56" s="26">
        <f>SQRT(E55)</f>
        <v>28.49122671981675</v>
      </c>
      <c r="F56" s="2"/>
    </row>
    <row r="57" spans="1:6" ht="17.25">
      <c r="A57" s="16"/>
      <c r="B57" s="17"/>
      <c r="C57" s="17"/>
      <c r="D57" s="17"/>
      <c r="E57" s="17"/>
      <c r="F57" s="2"/>
    </row>
    <row r="58" spans="1:6" ht="17.25">
      <c r="A58" s="4" t="s">
        <v>19</v>
      </c>
      <c r="B58" s="4" t="s">
        <v>12</v>
      </c>
      <c r="C58" s="5" t="s">
        <v>13</v>
      </c>
      <c r="D58" s="5" t="s">
        <v>14</v>
      </c>
      <c r="E58" s="4" t="s">
        <v>29</v>
      </c>
      <c r="F58" s="4" t="s">
        <v>18</v>
      </c>
    </row>
    <row r="59" spans="1:6" ht="17.25">
      <c r="A59" s="4"/>
      <c r="B59" s="6">
        <f>B55/A55</f>
        <v>0.04448573050523817</v>
      </c>
      <c r="C59" s="6">
        <f>C55/A55</f>
        <v>0.04214618706026044</v>
      </c>
      <c r="D59" s="6">
        <f>D55/A55</f>
        <v>0.07551908620185444</v>
      </c>
      <c r="E59" s="6">
        <f>E55/A55</f>
        <v>0.837848996232647</v>
      </c>
      <c r="F59" s="15">
        <f>3*E55/(B55+C55+D55)</f>
        <v>15.501273074474854</v>
      </c>
    </row>
    <row r="60" spans="1:6" ht="17.25">
      <c r="A60" s="22" t="s">
        <v>8</v>
      </c>
      <c r="B60" s="23">
        <f>SQRT(B59*(1-B59)/A55)</f>
        <v>0.0066237003941876085</v>
      </c>
      <c r="C60" s="23">
        <f>SQRT(C59*(1-C59)/A55)</f>
        <v>0.006455063064492938</v>
      </c>
      <c r="D60" s="23">
        <f>SQRT(D59*(1-D59)/A55)</f>
        <v>0.008488854036072007</v>
      </c>
      <c r="E60" s="23">
        <f>SQRT(E59*(1-E59)/A55)</f>
        <v>0.011841710126485614</v>
      </c>
      <c r="F60" s="24">
        <f>3*SQRT(SUMSQ(B60:D60))/POWER(SUM(B59:D59),2)</f>
        <v>1.4323946195861244</v>
      </c>
    </row>
    <row r="61" spans="1:4" ht="17.25">
      <c r="A61" s="3"/>
      <c r="B61" s="3"/>
      <c r="C61" s="3"/>
      <c r="D61" s="3"/>
    </row>
    <row r="62" spans="1:5" ht="15">
      <c r="A62" s="9"/>
      <c r="B62" s="7"/>
      <c r="C62" s="7"/>
      <c r="D62" s="7"/>
      <c r="E62" s="8"/>
    </row>
    <row r="63" spans="1:6" ht="17.25">
      <c r="A63" s="13" t="s">
        <v>10</v>
      </c>
      <c r="B63" s="14">
        <v>0.04212</v>
      </c>
      <c r="C63" s="14">
        <v>0.04212</v>
      </c>
      <c r="D63" s="14">
        <v>0.04212</v>
      </c>
      <c r="E63" s="14">
        <v>0.8736</v>
      </c>
      <c r="F63" s="14">
        <v>20.74</v>
      </c>
    </row>
    <row r="64" spans="1:6" ht="17.25">
      <c r="A64" s="13"/>
      <c r="B64" s="14"/>
      <c r="C64" s="14"/>
      <c r="D64" s="14"/>
      <c r="E64" s="14"/>
      <c r="F64" s="14"/>
    </row>
    <row r="65" spans="1:6" ht="17.25">
      <c r="A65" s="10" t="s">
        <v>11</v>
      </c>
      <c r="B65" s="12">
        <v>0.042</v>
      </c>
      <c r="C65" s="12">
        <v>0.04204</v>
      </c>
      <c r="D65" s="12">
        <v>0.04208</v>
      </c>
      <c r="E65" s="11">
        <v>0.8738</v>
      </c>
      <c r="F65" s="11">
        <v>20.77</v>
      </c>
    </row>
    <row r="66" spans="1:6" ht="17.25">
      <c r="A66" s="10" t="s">
        <v>9</v>
      </c>
      <c r="B66" s="11">
        <v>5E-05</v>
      </c>
      <c r="C66" s="11">
        <v>8E-05</v>
      </c>
      <c r="D66" s="12">
        <v>0.0001</v>
      </c>
      <c r="E66" s="11">
        <v>0.0012</v>
      </c>
      <c r="F66" s="11">
        <v>0.03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 </cp:lastModifiedBy>
  <dcterms:created xsi:type="dcterms:W3CDTF">2001-06-07T05:52:21Z</dcterms:created>
  <dcterms:modified xsi:type="dcterms:W3CDTF">2008-03-19T11:31:46Z</dcterms:modified>
  <cp:category/>
  <cp:version/>
  <cp:contentType/>
  <cp:contentStatus/>
</cp:coreProperties>
</file>