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8535" activeTab="1"/>
  </bookViews>
  <sheets>
    <sheet name="ricercatori_tecnologi" sheetId="1" r:id="rId1"/>
    <sheet name="tecnici amministrativi" sheetId="2" r:id="rId2"/>
  </sheets>
  <definedNames/>
  <calcPr fullCalcOnLoad="1"/>
</workbook>
</file>

<file path=xl/sharedStrings.xml><?xml version="1.0" encoding="utf-8"?>
<sst xmlns="http://schemas.openxmlformats.org/spreadsheetml/2006/main" count="54" uniqueCount="38">
  <si>
    <r>
      <t>Incrementi e calcolo arretrati</t>
    </r>
    <r>
      <rPr>
        <b/>
        <sz val="10"/>
        <color indexed="10"/>
        <rFont val="Arial"/>
        <family val="2"/>
      </rPr>
      <t xml:space="preserve"> - MAGGIO 2018</t>
    </r>
    <r>
      <rPr>
        <b/>
        <sz val="10"/>
        <rFont val="Arial"/>
        <family val="2"/>
      </rPr>
      <t xml:space="preserve"> – CCNL I&amp;R sezione EPR 2016-2018 livelli I – III</t>
    </r>
  </si>
  <si>
    <t>incrementi a regime</t>
  </si>
  <si>
    <t>Incrementi tabellari</t>
  </si>
  <si>
    <t>arretrati tabellari al 31-5-18</t>
  </si>
  <si>
    <t>incremento IVP da 1.3.18</t>
  </si>
  <si>
    <t>mensili</t>
  </si>
  <si>
    <t>annuali</t>
  </si>
  <si>
    <t>dal 01.01.16</t>
  </si>
  <si>
    <t>dal 01.01.17 (*)</t>
  </si>
  <si>
    <t>dal 01.03.18 (*)</t>
  </si>
  <si>
    <t>livello I</t>
  </si>
  <si>
    <r>
      <t xml:space="preserve">da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a 2</t>
    </r>
  </si>
  <si>
    <r>
      <t>da 3 a</t>
    </r>
    <r>
      <rPr>
        <b/>
        <sz val="10"/>
        <rFont val="Arial"/>
        <family val="2"/>
      </rPr>
      <t xml:space="preserve"> 7</t>
    </r>
  </si>
  <si>
    <r>
      <t xml:space="preserve">da 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12</t>
    </r>
  </si>
  <si>
    <r>
      <t xml:space="preserve">da 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16</t>
    </r>
  </si>
  <si>
    <r>
      <t xml:space="preserve">da 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21</t>
    </r>
  </si>
  <si>
    <r>
      <t xml:space="preserve">da </t>
    </r>
    <r>
      <rPr>
        <b/>
        <sz val="10"/>
        <rFont val="Arial"/>
        <family val="2"/>
      </rPr>
      <t>22</t>
    </r>
    <r>
      <rPr>
        <sz val="10"/>
        <rFont val="Arial"/>
        <family val="2"/>
      </rPr>
      <t xml:space="preserve"> a 2</t>
    </r>
    <r>
      <rPr>
        <b/>
        <sz val="10"/>
        <rFont val="Arial"/>
        <family val="2"/>
      </rPr>
      <t>9</t>
    </r>
  </si>
  <si>
    <r>
      <t xml:space="preserve">da 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 in </t>
    </r>
    <r>
      <rPr>
        <b/>
        <sz val="10"/>
        <rFont val="Arial"/>
        <family val="2"/>
      </rPr>
      <t>poi</t>
    </r>
  </si>
  <si>
    <t>livello II</t>
  </si>
  <si>
    <r>
      <t xml:space="preserve">da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a 2</t>
    </r>
  </si>
  <si>
    <r>
      <t xml:space="preserve">da </t>
    </r>
    <r>
      <rPr>
        <b/>
        <sz val="10"/>
        <rFont val="Arial"/>
        <family val="2"/>
      </rPr>
      <t>22</t>
    </r>
    <r>
      <rPr>
        <sz val="10"/>
        <rFont val="Arial"/>
        <family val="2"/>
      </rPr>
      <t xml:space="preserve"> a 29</t>
    </r>
  </si>
  <si>
    <t>livello III</t>
  </si>
  <si>
    <t xml:space="preserve">(*): riassorbe l'incremento precedente </t>
  </si>
  <si>
    <r>
      <t xml:space="preserve">Incrementi e calcolo arretrati </t>
    </r>
    <r>
      <rPr>
        <b/>
        <sz val="10"/>
        <color indexed="10"/>
        <rFont val="Arial"/>
        <family val="2"/>
      </rPr>
      <t>MAGGIO 2018</t>
    </r>
    <r>
      <rPr>
        <b/>
        <sz val="10"/>
        <rFont val="Arial"/>
        <family val="2"/>
      </rPr>
      <t>– CCNL I&amp;R sez. EPR 2016-2018 – l</t>
    </r>
    <r>
      <rPr>
        <sz val="10"/>
        <rFont val="Arial"/>
        <family val="2"/>
      </rPr>
      <t>ivelli IV-VIII</t>
    </r>
  </si>
  <si>
    <t>incrementi</t>
  </si>
  <si>
    <t>arretrati al 31-5-18</t>
  </si>
  <si>
    <t>incremento IdE annuo</t>
  </si>
  <si>
    <t>elemento perequativo (**)</t>
  </si>
  <si>
    <t xml:space="preserve">rideterminazioni tabellari             dal 1-3-18 </t>
  </si>
  <si>
    <t>mensili a regime</t>
  </si>
  <si>
    <t>annuale 2018</t>
  </si>
  <si>
    <t>Livello</t>
  </si>
  <si>
    <t>dal 1.3.2018 (*)</t>
  </si>
  <si>
    <t>IV</t>
  </si>
  <si>
    <t>V</t>
  </si>
  <si>
    <t>VI</t>
  </si>
  <si>
    <t>VII</t>
  </si>
  <si>
    <t>VIII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</si>
</sst>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&quot; € &quot;#,##0.00\ ;&quot;-€ &quot;#,##0.00\ ;&quot; € -&quot;#\ ;@\ "/>
    <numFmt numFmtId="178" formatCode="_-* #,##0.00\ _€_-;\-* #,##0.00\ _€_-;_-* &quot;-&quot;??\ _€_-;_-@_-"/>
    <numFmt numFmtId="179" formatCode="_-* #,##0\ &quot;€&quot;_-;\-* #,##0\ &quot;€&quot;_-;_-* &quot;-&quot;\ &quot;€&quot;_-;_-@_-"/>
    <numFmt numFmtId="180" formatCode="_-* #,##0\ _€_-;\-* #,##0\ _€_-;_-* &quot;-&quot;\ _€_-;_-@_-"/>
  </numFmts>
  <fonts count="47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 Black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8" fontId="0" fillId="0" borderId="0" applyFill="0" applyBorder="0" applyAlignment="0" applyProtection="0"/>
    <xf numFmtId="180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6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7" applyNumberFormat="0" applyAlignment="0" applyProtection="0"/>
    <xf numFmtId="0" fontId="27" fillId="12" borderId="0" applyNumberFormat="0" applyBorder="0" applyAlignment="0" applyProtection="0"/>
    <xf numFmtId="0" fontId="41" fillId="11" borderId="6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35" fontId="4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vertical="center"/>
    </xf>
    <xf numFmtId="2" fontId="2" fillId="16" borderId="16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" fontId="0" fillId="0" borderId="17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6" fillId="0" borderId="16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2" fontId="0" fillId="0" borderId="16" xfId="0" applyNumberFormat="1" applyBorder="1" applyAlignment="1">
      <alignment/>
    </xf>
    <xf numFmtId="0" fontId="0" fillId="3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2" fontId="0" fillId="0" borderId="18" xfId="0" applyNumberFormat="1" applyBorder="1" applyAlignment="1">
      <alignment/>
    </xf>
    <xf numFmtId="35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Euro" xfId="19"/>
    <cellStyle name="Currency" xfId="20"/>
    <cellStyle name="Percent" xfId="21"/>
    <cellStyle name="Check Cell" xfId="22"/>
    <cellStyle name="Heading 2" xfId="23"/>
    <cellStyle name="Note" xfId="24"/>
    <cellStyle name="Hyperlink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5" width="11.7109375" style="0" customWidth="1"/>
    <col min="6" max="6" width="11.8515625" style="0" customWidth="1"/>
    <col min="7" max="7" width="1.57421875" style="0" customWidth="1"/>
    <col min="8" max="9" width="12.7109375" style="0" customWidth="1"/>
    <col min="10" max="10" width="15.8515625" style="0" customWidth="1"/>
    <col min="11" max="11" width="16.00390625" style="0" customWidth="1"/>
    <col min="12" max="12" width="20.421875" style="0" customWidth="1"/>
    <col min="13" max="13" width="19.140625" style="0" customWidth="1"/>
    <col min="14" max="14" width="21.8515625" style="0" customWidth="1"/>
  </cols>
  <sheetData>
    <row r="1" spans="1:19" s="30" customFormat="1" ht="34.5" customHeight="1">
      <c r="A1" s="31" t="s">
        <v>0</v>
      </c>
      <c r="B1" s="32"/>
      <c r="C1" s="32"/>
      <c r="D1" s="32"/>
      <c r="E1" s="32"/>
      <c r="F1" s="32"/>
      <c r="G1" s="33"/>
      <c r="H1" s="23" t="s">
        <v>1</v>
      </c>
      <c r="I1" s="23"/>
      <c r="J1"/>
      <c r="K1"/>
      <c r="L1"/>
      <c r="M1"/>
      <c r="N1"/>
      <c r="O1"/>
      <c r="P1"/>
      <c r="Q1"/>
      <c r="R1"/>
      <c r="S1"/>
    </row>
    <row r="2" spans="1:19" s="30" customFormat="1" ht="16.5" customHeight="1">
      <c r="A2" s="5" t="s">
        <v>2</v>
      </c>
      <c r="B2" s="6"/>
      <c r="C2" s="6"/>
      <c r="D2" s="7"/>
      <c r="E2" s="8" t="s">
        <v>3</v>
      </c>
      <c r="F2" s="9" t="s">
        <v>4</v>
      </c>
      <c r="G2"/>
      <c r="H2" s="23" t="s">
        <v>5</v>
      </c>
      <c r="I2" s="23" t="s">
        <v>6</v>
      </c>
      <c r="J2"/>
      <c r="K2"/>
      <c r="L2"/>
      <c r="M2"/>
      <c r="N2"/>
      <c r="O2"/>
      <c r="P2"/>
      <c r="Q2"/>
      <c r="R2"/>
      <c r="S2"/>
    </row>
    <row r="3" spans="1:19" s="30" customFormat="1" ht="19.5" customHeight="1">
      <c r="A3" s="34"/>
      <c r="B3" s="13" t="s">
        <v>7</v>
      </c>
      <c r="C3" s="13" t="s">
        <v>8</v>
      </c>
      <c r="D3" s="13" t="s">
        <v>9</v>
      </c>
      <c r="E3" s="9"/>
      <c r="F3" s="9"/>
      <c r="G3"/>
      <c r="H3" s="23"/>
      <c r="I3" s="23"/>
      <c r="J3"/>
      <c r="K3"/>
      <c r="L3"/>
      <c r="M3"/>
      <c r="N3"/>
      <c r="O3"/>
      <c r="P3"/>
      <c r="Q3"/>
      <c r="R3"/>
      <c r="S3"/>
    </row>
    <row r="4" spans="1:19" s="30" customFormat="1" ht="16.5" customHeight="1">
      <c r="A4" s="35" t="s">
        <v>10</v>
      </c>
      <c r="B4" s="35"/>
      <c r="C4" s="35"/>
      <c r="D4" s="35"/>
      <c r="E4" s="35"/>
      <c r="F4" s="35"/>
      <c r="G4" s="35"/>
      <c r="H4" s="35"/>
      <c r="I4" s="35"/>
      <c r="J4"/>
      <c r="K4"/>
      <c r="L4"/>
      <c r="M4"/>
      <c r="N4"/>
      <c r="O4"/>
      <c r="P4"/>
      <c r="Q4"/>
      <c r="R4"/>
      <c r="S4"/>
    </row>
    <row r="5" spans="1:9" ht="16.5" customHeight="1">
      <c r="A5" s="36" t="s">
        <v>11</v>
      </c>
      <c r="B5" s="37">
        <v>15.1</v>
      </c>
      <c r="C5" s="37">
        <v>45.6</v>
      </c>
      <c r="D5" s="37">
        <v>125</v>
      </c>
      <c r="E5" s="16">
        <f aca="true" t="shared" si="0" ref="E5:E11">13*B5+15*C5+D5*3+F5*3</f>
        <v>1294.3</v>
      </c>
      <c r="F5" s="15">
        <v>13</v>
      </c>
      <c r="G5" s="17"/>
      <c r="H5" s="28">
        <f>D5+F5</f>
        <v>138</v>
      </c>
      <c r="I5" s="28">
        <f>D5*13+F5*13</f>
        <v>1794</v>
      </c>
    </row>
    <row r="6" spans="1:9" ht="16.5" customHeight="1">
      <c r="A6" s="36" t="s">
        <v>12</v>
      </c>
      <c r="B6" s="37">
        <v>16.6</v>
      </c>
      <c r="C6" s="37">
        <v>50.3</v>
      </c>
      <c r="D6" s="37">
        <v>135</v>
      </c>
      <c r="E6" s="16">
        <f t="shared" si="0"/>
        <v>1414.3</v>
      </c>
      <c r="F6" s="15">
        <v>13</v>
      </c>
      <c r="G6" s="17"/>
      <c r="H6" s="28">
        <f aca="true" t="shared" si="1" ref="H6:H11">D6+F6</f>
        <v>148</v>
      </c>
      <c r="I6" s="28">
        <f aca="true" t="shared" si="2" ref="I6:I11">D6*13+F6*13</f>
        <v>1924</v>
      </c>
    </row>
    <row r="7" spans="1:9" ht="16.5" customHeight="1">
      <c r="A7" s="36" t="s">
        <v>13</v>
      </c>
      <c r="B7" s="37">
        <v>18.2</v>
      </c>
      <c r="C7" s="37">
        <v>55.1</v>
      </c>
      <c r="D7" s="37">
        <v>147</v>
      </c>
      <c r="E7" s="16">
        <f t="shared" si="0"/>
        <v>1543.1</v>
      </c>
      <c r="F7" s="15">
        <v>13</v>
      </c>
      <c r="G7" s="17"/>
      <c r="H7" s="28">
        <f t="shared" si="1"/>
        <v>160</v>
      </c>
      <c r="I7" s="28">
        <f t="shared" si="2"/>
        <v>2080</v>
      </c>
    </row>
    <row r="8" spans="1:9" ht="16.5" customHeight="1">
      <c r="A8" s="36" t="s">
        <v>14</v>
      </c>
      <c r="B8" s="37">
        <v>19.8</v>
      </c>
      <c r="C8" s="37">
        <v>59.9</v>
      </c>
      <c r="D8" s="37">
        <v>158</v>
      </c>
      <c r="E8" s="16">
        <f t="shared" si="0"/>
        <v>1668.9</v>
      </c>
      <c r="F8" s="15">
        <v>13</v>
      </c>
      <c r="G8" s="17"/>
      <c r="H8" s="28">
        <f t="shared" si="1"/>
        <v>171</v>
      </c>
      <c r="I8" s="28">
        <f t="shared" si="2"/>
        <v>2223</v>
      </c>
    </row>
    <row r="9" spans="1:9" ht="16.5" customHeight="1">
      <c r="A9" s="36" t="s">
        <v>15</v>
      </c>
      <c r="B9" s="37">
        <v>22.7</v>
      </c>
      <c r="C9" s="37">
        <v>68.6</v>
      </c>
      <c r="D9" s="37">
        <v>181</v>
      </c>
      <c r="E9" s="16">
        <f t="shared" si="0"/>
        <v>1906.1</v>
      </c>
      <c r="F9" s="15">
        <v>13</v>
      </c>
      <c r="G9" s="17"/>
      <c r="H9" s="28">
        <f t="shared" si="1"/>
        <v>194</v>
      </c>
      <c r="I9" s="28">
        <f t="shared" si="2"/>
        <v>2522</v>
      </c>
    </row>
    <row r="10" spans="1:9" ht="16.5" customHeight="1">
      <c r="A10" s="36" t="s">
        <v>16</v>
      </c>
      <c r="B10" s="37">
        <v>24.8</v>
      </c>
      <c r="C10" s="37">
        <v>75.2</v>
      </c>
      <c r="D10" s="37">
        <v>198</v>
      </c>
      <c r="E10" s="16">
        <f t="shared" si="0"/>
        <v>2083.4</v>
      </c>
      <c r="F10" s="15">
        <v>13</v>
      </c>
      <c r="G10" s="17"/>
      <c r="H10" s="28">
        <f t="shared" si="1"/>
        <v>211</v>
      </c>
      <c r="I10" s="28">
        <f t="shared" si="2"/>
        <v>2743</v>
      </c>
    </row>
    <row r="11" spans="1:9" ht="16.5" customHeight="1">
      <c r="A11" s="36" t="s">
        <v>17</v>
      </c>
      <c r="B11" s="37">
        <v>27.7</v>
      </c>
      <c r="C11" s="37">
        <v>83.8</v>
      </c>
      <c r="D11" s="37">
        <v>220</v>
      </c>
      <c r="E11" s="16">
        <f t="shared" si="0"/>
        <v>2316.1</v>
      </c>
      <c r="F11" s="15">
        <v>13</v>
      </c>
      <c r="G11" s="17"/>
      <c r="H11" s="28">
        <f t="shared" si="1"/>
        <v>233</v>
      </c>
      <c r="I11" s="28">
        <f t="shared" si="2"/>
        <v>3029</v>
      </c>
    </row>
    <row r="12" spans="1:9" ht="16.5" customHeight="1">
      <c r="A12" s="35" t="s">
        <v>18</v>
      </c>
      <c r="B12" s="35"/>
      <c r="C12" s="35"/>
      <c r="D12" s="35"/>
      <c r="E12" s="35"/>
      <c r="F12" s="35"/>
      <c r="G12" s="35"/>
      <c r="H12" s="35"/>
      <c r="I12" s="35"/>
    </row>
    <row r="13" spans="1:9" ht="16.5" customHeight="1">
      <c r="A13" s="38" t="s">
        <v>19</v>
      </c>
      <c r="B13" s="37">
        <v>11.7</v>
      </c>
      <c r="C13" s="37">
        <v>35.3</v>
      </c>
      <c r="D13" s="37">
        <v>99</v>
      </c>
      <c r="E13" s="16">
        <f aca="true" t="shared" si="3" ref="E13:E19">13*B13+15*C13+D13*3+F13*3</f>
        <v>1011</v>
      </c>
      <c r="F13" s="15">
        <v>10.8</v>
      </c>
      <c r="G13" s="17"/>
      <c r="H13" s="28">
        <f aca="true" t="shared" si="4" ref="H13:H19">D13+F13</f>
        <v>109.8</v>
      </c>
      <c r="I13" s="28">
        <f aca="true" t="shared" si="5" ref="I13:I19">D13*13+F13*13</f>
        <v>1427.4</v>
      </c>
    </row>
    <row r="14" spans="1:9" ht="16.5" customHeight="1">
      <c r="A14" s="36" t="s">
        <v>12</v>
      </c>
      <c r="B14" s="37">
        <v>12.8</v>
      </c>
      <c r="C14" s="37">
        <v>38.7</v>
      </c>
      <c r="D14" s="37">
        <v>104</v>
      </c>
      <c r="E14" s="16">
        <f t="shared" si="3"/>
        <v>1091.3000000000002</v>
      </c>
      <c r="F14" s="15">
        <v>10.8</v>
      </c>
      <c r="G14" s="17"/>
      <c r="H14" s="28">
        <f t="shared" si="4"/>
        <v>114.8</v>
      </c>
      <c r="I14" s="28">
        <f t="shared" si="5"/>
        <v>1492.4</v>
      </c>
    </row>
    <row r="15" spans="1:9" ht="16.5" customHeight="1">
      <c r="A15" s="36" t="s">
        <v>13</v>
      </c>
      <c r="B15" s="37">
        <v>13.9</v>
      </c>
      <c r="C15" s="37">
        <v>42.1</v>
      </c>
      <c r="D15" s="37">
        <v>112</v>
      </c>
      <c r="E15" s="16">
        <f t="shared" si="3"/>
        <v>1180.6000000000001</v>
      </c>
      <c r="F15" s="15">
        <v>10.8</v>
      </c>
      <c r="G15" s="17"/>
      <c r="H15" s="28">
        <f t="shared" si="4"/>
        <v>122.8</v>
      </c>
      <c r="I15" s="28">
        <f t="shared" si="5"/>
        <v>1596.4</v>
      </c>
    </row>
    <row r="16" spans="1:9" ht="16.5" customHeight="1">
      <c r="A16" s="36" t="s">
        <v>14</v>
      </c>
      <c r="B16" s="37">
        <v>15</v>
      </c>
      <c r="C16" s="37">
        <v>45.5</v>
      </c>
      <c r="D16" s="37">
        <v>120</v>
      </c>
      <c r="E16" s="16">
        <f t="shared" si="3"/>
        <v>1269.9</v>
      </c>
      <c r="F16" s="15">
        <v>10.8</v>
      </c>
      <c r="G16" s="17"/>
      <c r="H16" s="28">
        <f t="shared" si="4"/>
        <v>130.8</v>
      </c>
      <c r="I16" s="28">
        <f t="shared" si="5"/>
        <v>1700.4</v>
      </c>
    </row>
    <row r="17" spans="1:9" ht="16.5" customHeight="1">
      <c r="A17" s="36" t="s">
        <v>15</v>
      </c>
      <c r="B17" s="37">
        <v>16.9</v>
      </c>
      <c r="C17" s="37">
        <v>51.3</v>
      </c>
      <c r="D17" s="37">
        <v>134</v>
      </c>
      <c r="E17" s="16">
        <f t="shared" si="3"/>
        <v>1423.6000000000001</v>
      </c>
      <c r="F17" s="15">
        <v>10.8</v>
      </c>
      <c r="G17" s="17"/>
      <c r="H17" s="28">
        <f t="shared" si="4"/>
        <v>144.8</v>
      </c>
      <c r="I17" s="28">
        <f t="shared" si="5"/>
        <v>1882.4</v>
      </c>
    </row>
    <row r="18" spans="1:9" ht="16.5" customHeight="1">
      <c r="A18" s="36" t="s">
        <v>20</v>
      </c>
      <c r="B18" s="37">
        <v>18.5</v>
      </c>
      <c r="C18" s="37">
        <v>56.1</v>
      </c>
      <c r="D18" s="37">
        <v>146</v>
      </c>
      <c r="E18" s="16">
        <f t="shared" si="3"/>
        <v>1552.4</v>
      </c>
      <c r="F18" s="15">
        <v>10.8</v>
      </c>
      <c r="G18" s="17"/>
      <c r="H18" s="28">
        <f t="shared" si="4"/>
        <v>156.8</v>
      </c>
      <c r="I18" s="28">
        <f t="shared" si="5"/>
        <v>2038.4</v>
      </c>
    </row>
    <row r="19" spans="1:9" ht="16.5" customHeight="1">
      <c r="A19" s="36" t="s">
        <v>17</v>
      </c>
      <c r="B19" s="37">
        <v>20.5</v>
      </c>
      <c r="C19" s="37">
        <v>62.2</v>
      </c>
      <c r="D19" s="37">
        <v>161</v>
      </c>
      <c r="E19" s="16">
        <f t="shared" si="3"/>
        <v>1714.9</v>
      </c>
      <c r="F19" s="15">
        <v>10.8</v>
      </c>
      <c r="G19" s="17"/>
      <c r="H19" s="28">
        <f t="shared" si="4"/>
        <v>171.8</v>
      </c>
      <c r="I19" s="28">
        <f t="shared" si="5"/>
        <v>2233.4</v>
      </c>
    </row>
    <row r="20" spans="1:9" ht="16.5" customHeight="1">
      <c r="A20" s="39" t="s">
        <v>21</v>
      </c>
      <c r="B20" s="39"/>
      <c r="C20" s="39"/>
      <c r="D20" s="39"/>
      <c r="E20" s="39"/>
      <c r="F20" s="39"/>
      <c r="G20" s="39"/>
      <c r="H20" s="39"/>
      <c r="I20" s="39"/>
    </row>
    <row r="21" spans="1:9" ht="16.5" customHeight="1">
      <c r="A21" s="38" t="s">
        <v>19</v>
      </c>
      <c r="B21" s="37">
        <v>9.1</v>
      </c>
      <c r="C21" s="37">
        <v>27.7</v>
      </c>
      <c r="D21" s="37">
        <v>96</v>
      </c>
      <c r="E21" s="16">
        <f aca="true" t="shared" si="6" ref="E21:E27">13*B21+15*C21+D21*3+F21*3</f>
        <v>849.6999999999999</v>
      </c>
      <c r="F21" s="15">
        <v>9.3</v>
      </c>
      <c r="G21" s="17"/>
      <c r="H21" s="28">
        <f aca="true" t="shared" si="7" ref="H21:H27">D21+F21</f>
        <v>105.3</v>
      </c>
      <c r="I21" s="28">
        <f aca="true" t="shared" si="8" ref="I21:I27">D21*13+F21*13</f>
        <v>1368.9</v>
      </c>
    </row>
    <row r="22" spans="1:9" ht="16.5" customHeight="1">
      <c r="A22" s="36" t="s">
        <v>12</v>
      </c>
      <c r="B22" s="37">
        <v>9.9</v>
      </c>
      <c r="C22" s="37">
        <v>30</v>
      </c>
      <c r="D22" s="37">
        <v>98</v>
      </c>
      <c r="E22" s="16">
        <f t="shared" si="6"/>
        <v>900.6</v>
      </c>
      <c r="F22" s="15">
        <v>9.3</v>
      </c>
      <c r="G22" s="17"/>
      <c r="H22" s="28">
        <f t="shared" si="7"/>
        <v>107.3</v>
      </c>
      <c r="I22" s="28">
        <f t="shared" si="8"/>
        <v>1394.9</v>
      </c>
    </row>
    <row r="23" spans="1:9" ht="16.5" customHeight="1">
      <c r="A23" s="36" t="s">
        <v>13</v>
      </c>
      <c r="B23" s="37">
        <v>10.7</v>
      </c>
      <c r="C23" s="37">
        <v>32.3</v>
      </c>
      <c r="D23" s="37">
        <v>100</v>
      </c>
      <c r="E23" s="16">
        <f t="shared" si="6"/>
        <v>951.4999999999999</v>
      </c>
      <c r="F23" s="15">
        <v>9.3</v>
      </c>
      <c r="G23" s="17"/>
      <c r="H23" s="28">
        <f t="shared" si="7"/>
        <v>109.3</v>
      </c>
      <c r="I23" s="28">
        <f t="shared" si="8"/>
        <v>1420.9</v>
      </c>
    </row>
    <row r="24" spans="1:9" ht="16.5" customHeight="1">
      <c r="A24" s="36" t="s">
        <v>14</v>
      </c>
      <c r="B24" s="37">
        <v>11.5</v>
      </c>
      <c r="C24" s="37">
        <v>34.7</v>
      </c>
      <c r="D24" s="37">
        <v>103</v>
      </c>
      <c r="E24" s="16">
        <f t="shared" si="6"/>
        <v>1006.9</v>
      </c>
      <c r="F24" s="15">
        <v>9.3</v>
      </c>
      <c r="G24" s="17"/>
      <c r="H24" s="28">
        <f t="shared" si="7"/>
        <v>112.3</v>
      </c>
      <c r="I24" s="28">
        <f t="shared" si="8"/>
        <v>1459.9</v>
      </c>
    </row>
    <row r="25" spans="1:9" ht="16.5" customHeight="1">
      <c r="A25" s="36" t="s">
        <v>15</v>
      </c>
      <c r="B25" s="37">
        <v>12.9</v>
      </c>
      <c r="C25" s="37">
        <v>39</v>
      </c>
      <c r="D25" s="37">
        <v>109</v>
      </c>
      <c r="E25" s="16">
        <f t="shared" si="6"/>
        <v>1107.6000000000001</v>
      </c>
      <c r="F25" s="15">
        <v>9.3</v>
      </c>
      <c r="G25" s="17"/>
      <c r="H25" s="28">
        <f t="shared" si="7"/>
        <v>118.3</v>
      </c>
      <c r="I25" s="28">
        <f t="shared" si="8"/>
        <v>1537.9</v>
      </c>
    </row>
    <row r="26" spans="1:9" ht="16.5" customHeight="1">
      <c r="A26" s="36" t="s">
        <v>20</v>
      </c>
      <c r="B26" s="37">
        <v>14</v>
      </c>
      <c r="C26" s="37">
        <v>42.4</v>
      </c>
      <c r="D26" s="37">
        <v>119</v>
      </c>
      <c r="E26" s="16">
        <f t="shared" si="6"/>
        <v>1202.9</v>
      </c>
      <c r="F26" s="15">
        <v>9.3</v>
      </c>
      <c r="G26" s="17"/>
      <c r="H26" s="28">
        <f t="shared" si="7"/>
        <v>128.3</v>
      </c>
      <c r="I26" s="28">
        <f t="shared" si="8"/>
        <v>1667.9</v>
      </c>
    </row>
    <row r="27" spans="1:9" ht="16.5" customHeight="1">
      <c r="A27" s="36" t="s">
        <v>17</v>
      </c>
      <c r="B27" s="37">
        <v>15.4</v>
      </c>
      <c r="C27" s="37">
        <v>46.8</v>
      </c>
      <c r="D27" s="37">
        <v>131</v>
      </c>
      <c r="E27" s="16">
        <f t="shared" si="6"/>
        <v>1323.1000000000001</v>
      </c>
      <c r="F27" s="15">
        <v>9.3</v>
      </c>
      <c r="G27" s="40"/>
      <c r="H27" s="28">
        <f t="shared" si="7"/>
        <v>140.3</v>
      </c>
      <c r="I27" s="28">
        <f t="shared" si="8"/>
        <v>1823.9</v>
      </c>
    </row>
    <row r="30" spans="1:3" ht="12.75">
      <c r="A30" s="19" t="s">
        <v>22</v>
      </c>
      <c r="B30" s="20"/>
      <c r="C30" s="20"/>
    </row>
    <row r="42" spans="3:6" ht="12.75">
      <c r="C42" s="41"/>
      <c r="D42" s="41"/>
      <c r="E42" s="42"/>
      <c r="F42" s="42"/>
    </row>
    <row r="44" spans="3:6" ht="12.75">
      <c r="C44" s="43"/>
      <c r="D44" s="43"/>
      <c r="E44" s="43"/>
      <c r="F44" s="43"/>
    </row>
    <row r="45" spans="3:6" ht="12.75">
      <c r="C45" s="43"/>
      <c r="D45" s="43"/>
      <c r="E45" s="43"/>
      <c r="F45" s="43"/>
    </row>
    <row r="46" spans="3:6" ht="12.75">
      <c r="C46" s="43"/>
      <c r="D46" s="43"/>
      <c r="E46" s="43"/>
      <c r="F46" s="43"/>
    </row>
    <row r="47" spans="3:6" ht="12.75">
      <c r="C47" s="43"/>
      <c r="D47" s="43"/>
      <c r="E47" s="43"/>
      <c r="F47" s="43"/>
    </row>
    <row r="48" spans="3:6" ht="12.75">
      <c r="C48" s="43"/>
      <c r="D48" s="43"/>
      <c r="E48" s="43"/>
      <c r="F48" s="43"/>
    </row>
    <row r="49" spans="3:6" ht="12.75">
      <c r="C49" s="43"/>
      <c r="D49" s="43"/>
      <c r="E49" s="43"/>
      <c r="F49" s="43"/>
    </row>
    <row r="50" spans="3:6" ht="12.75">
      <c r="C50" s="43"/>
      <c r="D50" s="43"/>
      <c r="E50" s="43"/>
      <c r="F50" s="43"/>
    </row>
    <row r="52" spans="3:6" ht="12.75">
      <c r="C52" s="41"/>
      <c r="D52" s="41"/>
      <c r="E52" s="42"/>
      <c r="F52" s="42"/>
    </row>
    <row r="54" spans="3:6" ht="12.75">
      <c r="C54" s="43"/>
      <c r="D54" s="43"/>
      <c r="E54" s="43"/>
      <c r="F54" s="43"/>
    </row>
    <row r="55" spans="3:6" ht="12.75">
      <c r="C55" s="43"/>
      <c r="D55" s="43"/>
      <c r="E55" s="43"/>
      <c r="F55" s="43"/>
    </row>
    <row r="56" spans="3:6" ht="12.75">
      <c r="C56" s="43"/>
      <c r="D56" s="43"/>
      <c r="E56" s="43"/>
      <c r="F56" s="43"/>
    </row>
    <row r="57" spans="3:6" ht="12.75">
      <c r="C57" s="43"/>
      <c r="D57" s="43"/>
      <c r="E57" s="43"/>
      <c r="F57" s="43"/>
    </row>
    <row r="58" spans="3:6" ht="12.75">
      <c r="C58" s="43"/>
      <c r="D58" s="43"/>
      <c r="E58" s="43"/>
      <c r="F58" s="43"/>
    </row>
    <row r="59" spans="3:6" ht="12.75">
      <c r="C59" s="43"/>
      <c r="D59" s="43"/>
      <c r="E59" s="43"/>
      <c r="F59" s="43"/>
    </row>
    <row r="60" spans="3:6" ht="12.75">
      <c r="C60" s="43"/>
      <c r="D60" s="43"/>
      <c r="E60" s="43"/>
      <c r="F60" s="43"/>
    </row>
    <row r="61" spans="3:6" ht="12.75">
      <c r="C61" s="43"/>
      <c r="D61" s="43"/>
      <c r="E61" s="43"/>
      <c r="F61" s="43"/>
    </row>
  </sheetData>
  <sheetProtection/>
  <mergeCells count="10">
    <mergeCell ref="A1:F1"/>
    <mergeCell ref="H1:I1"/>
    <mergeCell ref="A2:D2"/>
    <mergeCell ref="A4:I4"/>
    <mergeCell ref="A12:I12"/>
    <mergeCell ref="A20:I20"/>
    <mergeCell ref="E2:E3"/>
    <mergeCell ref="F2:F3"/>
    <mergeCell ref="H2:H3"/>
    <mergeCell ref="I2:I3"/>
  </mergeCells>
  <printOptions/>
  <pageMargins left="0.75" right="0.75" top="0.98" bottom="0.98" header="0.51" footer="0.51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E9" sqref="E9"/>
    </sheetView>
  </sheetViews>
  <sheetFormatPr defaultColWidth="9.140625" defaultRowHeight="12.75"/>
  <cols>
    <col min="1" max="1" width="15.7109375" style="0" customWidth="1"/>
    <col min="2" max="6" width="11.7109375" style="0" customWidth="1"/>
    <col min="7" max="7" width="11.57421875" style="0" customWidth="1"/>
    <col min="8" max="8" width="13.8515625" style="0" customWidth="1"/>
    <col min="9" max="10" width="12.7109375" style="0" customWidth="1"/>
  </cols>
  <sheetData>
    <row r="1" spans="1:11" s="1" customFormat="1" ht="19.5" customHeight="1">
      <c r="A1" s="2" t="s">
        <v>23</v>
      </c>
      <c r="B1" s="3"/>
      <c r="C1" s="3"/>
      <c r="D1" s="3"/>
      <c r="E1" s="3"/>
      <c r="F1" s="3"/>
      <c r="G1" s="4"/>
      <c r="H1" s="4"/>
      <c r="I1" s="21" t="s">
        <v>24</v>
      </c>
      <c r="J1" s="21"/>
      <c r="K1" s="22"/>
    </row>
    <row r="2" spans="1:14" s="1" customFormat="1" ht="16.5" customHeight="1">
      <c r="A2" s="5" t="s">
        <v>2</v>
      </c>
      <c r="B2" s="6"/>
      <c r="C2" s="6"/>
      <c r="D2" s="7"/>
      <c r="E2" s="8" t="s">
        <v>25</v>
      </c>
      <c r="F2" s="9" t="s">
        <v>26</v>
      </c>
      <c r="G2" s="10" t="s">
        <v>27</v>
      </c>
      <c r="H2" s="11" t="s">
        <v>28</v>
      </c>
      <c r="I2" s="23" t="s">
        <v>29</v>
      </c>
      <c r="J2" s="23" t="s">
        <v>30</v>
      </c>
      <c r="K2" s="24"/>
      <c r="L2" s="25"/>
      <c r="N2" s="26"/>
    </row>
    <row r="3" spans="1:11" ht="19.5" customHeight="1">
      <c r="A3" s="12" t="s">
        <v>31</v>
      </c>
      <c r="B3" s="13" t="s">
        <v>7</v>
      </c>
      <c r="C3" s="13" t="s">
        <v>8</v>
      </c>
      <c r="D3" s="13" t="s">
        <v>32</v>
      </c>
      <c r="E3" s="9"/>
      <c r="F3" s="14"/>
      <c r="G3" s="10"/>
      <c r="H3" s="10"/>
      <c r="I3" s="23"/>
      <c r="J3" s="23"/>
      <c r="K3" s="27"/>
    </row>
    <row r="4" spans="1:11" ht="16.5" customHeight="1">
      <c r="A4" s="12" t="s">
        <v>33</v>
      </c>
      <c r="B4" s="15">
        <v>9.8</v>
      </c>
      <c r="C4" s="15">
        <v>29.7</v>
      </c>
      <c r="D4" s="15">
        <v>95</v>
      </c>
      <c r="E4" s="16">
        <f>13*B4+15*C4+D4*3</f>
        <v>857.9</v>
      </c>
      <c r="F4" s="15">
        <v>61.8</v>
      </c>
      <c r="H4" s="17">
        <f>D4</f>
        <v>95</v>
      </c>
      <c r="I4" s="28">
        <f>D4+F4/12</f>
        <v>100.15</v>
      </c>
      <c r="J4" s="28">
        <f>D4*13+F4</f>
        <v>1296.8</v>
      </c>
      <c r="K4" s="29"/>
    </row>
    <row r="5" spans="1:11" ht="16.5" customHeight="1">
      <c r="A5" s="12" t="s">
        <v>34</v>
      </c>
      <c r="B5" s="15">
        <v>8.9</v>
      </c>
      <c r="C5" s="15">
        <v>27</v>
      </c>
      <c r="D5" s="15">
        <v>87</v>
      </c>
      <c r="E5" s="16">
        <f>13*B5+15*C5+D5*3</f>
        <v>781.7</v>
      </c>
      <c r="F5" s="15">
        <v>55.6</v>
      </c>
      <c r="H5" s="17">
        <f>D5</f>
        <v>87</v>
      </c>
      <c r="I5" s="28">
        <f>D5+F5/12</f>
        <v>91.63333333333334</v>
      </c>
      <c r="J5" s="28">
        <f>D5*13+F5</f>
        <v>1186.6</v>
      </c>
      <c r="K5" s="29"/>
    </row>
    <row r="6" spans="1:11" ht="16.5" customHeight="1">
      <c r="A6" s="12" t="s">
        <v>35</v>
      </c>
      <c r="B6" s="15">
        <v>8.2</v>
      </c>
      <c r="C6" s="15">
        <v>24.7</v>
      </c>
      <c r="D6" s="15">
        <v>84</v>
      </c>
      <c r="E6" s="16">
        <f>13*B6+15*C6+D6*3</f>
        <v>729.1</v>
      </c>
      <c r="F6" s="15">
        <v>47.4</v>
      </c>
      <c r="H6" s="17">
        <f>D6+G6</f>
        <v>84</v>
      </c>
      <c r="I6" s="28">
        <f>D6+F6/12</f>
        <v>87.95</v>
      </c>
      <c r="J6" s="28">
        <f>D6*13+F6</f>
        <v>1139.4</v>
      </c>
      <c r="K6" s="29"/>
    </row>
    <row r="7" spans="1:11" ht="16.5" customHeight="1">
      <c r="A7" s="12" t="s">
        <v>36</v>
      </c>
      <c r="B7" s="15">
        <v>7.5</v>
      </c>
      <c r="C7" s="15">
        <v>22.7</v>
      </c>
      <c r="D7" s="15">
        <v>70.1</v>
      </c>
      <c r="E7" s="16">
        <f>13*B7+15*C7+D7*3+G7*3</f>
        <v>681.3</v>
      </c>
      <c r="F7" s="15">
        <v>41.2</v>
      </c>
      <c r="G7" s="18">
        <v>11</v>
      </c>
      <c r="H7" s="18">
        <f>D7+G7</f>
        <v>81.1</v>
      </c>
      <c r="I7" s="28">
        <f>H7+F7/12</f>
        <v>84.53333333333333</v>
      </c>
      <c r="J7" s="28">
        <f>D7*13+F7+G7*10</f>
        <v>1062.5</v>
      </c>
      <c r="K7" s="29"/>
    </row>
    <row r="8" spans="1:11" ht="16.5" customHeight="1">
      <c r="A8" s="12" t="s">
        <v>37</v>
      </c>
      <c r="B8" s="15">
        <v>7</v>
      </c>
      <c r="C8" s="15">
        <v>21.3</v>
      </c>
      <c r="D8" s="15">
        <v>66.5</v>
      </c>
      <c r="E8" s="16">
        <f>13*B8+15*C8+D8*3+G8*3</f>
        <v>658</v>
      </c>
      <c r="F8" s="15">
        <v>35.3</v>
      </c>
      <c r="G8" s="18">
        <v>16</v>
      </c>
      <c r="H8" s="18">
        <f>D8+G8</f>
        <v>82.5</v>
      </c>
      <c r="I8" s="28">
        <f>H8+F8/12</f>
        <v>85.44166666666666</v>
      </c>
      <c r="J8" s="28">
        <f>D8*13+F8+G7*10</f>
        <v>1009.8</v>
      </c>
      <c r="K8" s="29"/>
    </row>
    <row r="10" spans="1:3" ht="12.75">
      <c r="A10" s="19" t="s">
        <v>22</v>
      </c>
      <c r="B10" s="20"/>
      <c r="C10" s="20"/>
    </row>
  </sheetData>
  <sheetProtection/>
  <mergeCells count="9">
    <mergeCell ref="A1:G1"/>
    <mergeCell ref="I1:J1"/>
    <mergeCell ref="A2:D2"/>
    <mergeCell ref="E2:E3"/>
    <mergeCell ref="F2:F3"/>
    <mergeCell ref="G2:G3"/>
    <mergeCell ref="H2:H3"/>
    <mergeCell ref="I2:I3"/>
    <mergeCell ref="J2:J3"/>
  </mergeCells>
  <printOptions/>
  <pageMargins left="0.75" right="0.75" top="0.98" bottom="0.98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Lorenzo</cp:lastModifiedBy>
  <dcterms:created xsi:type="dcterms:W3CDTF">2018-02-10T10:35:27Z</dcterms:created>
  <dcterms:modified xsi:type="dcterms:W3CDTF">2018-04-19T18:40:17Z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1033-10.2.0.6020</vt:lpwstr>
  </property>
</Properties>
</file>